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13_ncr:1_{71825034-0944-449C-AF49-01847480F8C9}" xr6:coauthVersionLast="40" xr6:coauthVersionMax="40" xr10:uidLastSave="{00000000-0000-0000-0000-000000000000}"/>
  <bookViews>
    <workbookView xWindow="120" yWindow="30" windowWidth="15255" windowHeight="8160" firstSheet="4" activeTab="10" xr2:uid="{00000000-000D-0000-FFFF-FFFF00000000}"/>
  </bookViews>
  <sheets>
    <sheet name="Ejercicios" sheetId="3" r:id="rId1"/>
    <sheet name="Ejemplo 1" sheetId="2" r:id="rId2"/>
    <sheet name="Ejemplo 2" sheetId="1" r:id="rId3"/>
    <sheet name="Ejemplo 3" sheetId="6" r:id="rId4"/>
    <sheet name="Aplicación 1" sheetId="8" r:id="rId5"/>
    <sheet name="Ejemplo 5" sheetId="10" r:id="rId6"/>
    <sheet name="Ejemplo 6" sheetId="9" r:id="rId7"/>
    <sheet name="Ejemplo 7" sheetId="11" r:id="rId8"/>
    <sheet name="Ejemplo 8" sheetId="4" r:id="rId9"/>
    <sheet name="Ejemplo 9" sheetId="7" r:id="rId10"/>
    <sheet name="Aplicación 2" sheetId="5" r:id="rId11"/>
  </sheets>
  <definedNames>
    <definedName name="Fecha">'Aplicación 2'!$A$4:$A$355</definedName>
    <definedName name="Final">'Ejemplo 9'!$D$6:$D$34</definedName>
    <definedName name="Ingreso">'Aplicación 1'!$A$2:$A$1201</definedName>
    <definedName name="Monto">'Aplicación 2'!$C$4:$C$355</definedName>
    <definedName name="Nombre">'Ejemplo 9'!$B$6:$B$34</definedName>
    <definedName name="Parcial">'Ejemplo 9'!$C$6:$C$34</definedName>
    <definedName name="Promedio">'Ejemplo 9'!$E$6:$E$34</definedName>
    <definedName name="Tienda">'Aplicación 2'!$B$4:$B$355</definedName>
  </definedNames>
  <calcPr calcId="181029"/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4" i="5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G7" i="11" l="1"/>
  <c r="L56" i="4" l="1"/>
  <c r="M56" i="4" s="1"/>
  <c r="L52" i="4"/>
  <c r="M52" i="4" s="1"/>
  <c r="L48" i="4"/>
  <c r="M48" i="4" s="1"/>
  <c r="L36" i="4"/>
  <c r="M36" i="4" s="1"/>
  <c r="L32" i="4"/>
  <c r="M32" i="4" s="1"/>
  <c r="L28" i="4"/>
  <c r="M28" i="4" s="1"/>
  <c r="L16" i="4"/>
  <c r="M16" i="4" s="1"/>
  <c r="L12" i="4"/>
  <c r="M12" i="4" s="1"/>
  <c r="L8" i="4"/>
  <c r="M8" i="4" s="1"/>
  <c r="D16" i="8" l="1"/>
  <c r="D15" i="8"/>
  <c r="D14" i="8"/>
  <c r="D9" i="8" l="1"/>
  <c r="D6" i="8"/>
  <c r="D5" i="8"/>
  <c r="D4" i="8"/>
  <c r="D3" i="8"/>
  <c r="D17" i="8" l="1"/>
  <c r="E17" i="8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D6" i="6"/>
  <c r="C6" i="6"/>
  <c r="B6" i="6"/>
  <c r="B17" i="6" l="1"/>
  <c r="B20" i="6"/>
  <c r="B24" i="6"/>
  <c r="B28" i="6"/>
  <c r="B19" i="6"/>
  <c r="B23" i="6"/>
  <c r="B27" i="6" s="1"/>
  <c r="B18" i="6"/>
  <c r="B22" i="6"/>
  <c r="B26" i="6"/>
  <c r="B21" i="6"/>
  <c r="B25" i="6"/>
  <c r="C17" i="6"/>
  <c r="C21" i="6"/>
  <c r="C25" i="6"/>
  <c r="C18" i="6"/>
  <c r="C20" i="6"/>
  <c r="C24" i="6"/>
  <c r="C28" i="6"/>
  <c r="C22" i="6"/>
  <c r="C26" i="6"/>
  <c r="C19" i="6"/>
  <c r="C23" i="6"/>
  <c r="D18" i="6"/>
  <c r="D22" i="6"/>
  <c r="D26" i="6"/>
  <c r="D23" i="6"/>
  <c r="D17" i="6"/>
  <c r="D21" i="6"/>
  <c r="D25" i="6"/>
  <c r="D19" i="6"/>
  <c r="D20" i="6"/>
  <c r="D24" i="6"/>
  <c r="D28" i="6"/>
  <c r="B32" i="1"/>
  <c r="F17" i="1"/>
  <c r="F32" i="1" s="1"/>
  <c r="E17" i="1"/>
  <c r="E32" i="1" s="1"/>
  <c r="D17" i="1"/>
  <c r="D32" i="1" s="1"/>
  <c r="C17" i="1"/>
  <c r="C32" i="1" s="1"/>
  <c r="B17" i="1"/>
  <c r="H16" i="1"/>
  <c r="H15" i="1"/>
  <c r="H14" i="1"/>
  <c r="H13" i="1"/>
  <c r="H12" i="1"/>
  <c r="H11" i="1"/>
  <c r="H10" i="1"/>
  <c r="H9" i="1"/>
  <c r="H8" i="1"/>
  <c r="H7" i="1"/>
  <c r="H6" i="1"/>
  <c r="H5" i="1"/>
  <c r="C27" i="6" l="1"/>
  <c r="D27" i="6"/>
  <c r="D11" i="2"/>
  <c r="E11" i="2" s="1"/>
  <c r="F11" i="2" s="1"/>
  <c r="G11" i="2" s="1"/>
  <c r="H11" i="2" s="1"/>
  <c r="D10" i="2"/>
  <c r="E10" i="2" s="1"/>
  <c r="F10" i="2" s="1"/>
  <c r="G10" i="2" s="1"/>
  <c r="H10" i="2" s="1"/>
  <c r="E9" i="2"/>
  <c r="F9" i="2" s="1"/>
  <c r="G9" i="2" s="1"/>
  <c r="H9" i="2" s="1"/>
  <c r="D9" i="2"/>
  <c r="D8" i="2"/>
  <c r="E8" i="2" s="1"/>
  <c r="F8" i="2" s="1"/>
  <c r="G8" i="2" s="1"/>
  <c r="H8" i="2" s="1"/>
  <c r="D7" i="2"/>
  <c r="E7" i="2" s="1"/>
  <c r="F7" i="2" s="1"/>
  <c r="G7" i="2" s="1"/>
  <c r="H7" i="2" s="1"/>
  <c r="D6" i="2"/>
  <c r="E6" i="2" s="1"/>
  <c r="F6" i="2" s="1"/>
  <c r="G6" i="2" s="1"/>
  <c r="H6" i="2" s="1"/>
  <c r="E6" i="7"/>
  <c r="D20" i="3" l="1"/>
  <c r="E20" i="3" s="1"/>
  <c r="D19" i="3"/>
  <c r="E19" i="3" s="1"/>
  <c r="D18" i="3"/>
  <c r="E18" i="3" s="1"/>
  <c r="D17" i="3"/>
  <c r="D16" i="3"/>
  <c r="E16" i="3" s="1"/>
  <c r="D15" i="3"/>
  <c r="E15" i="3" s="1"/>
  <c r="D14" i="3"/>
  <c r="E14" i="3" s="1"/>
  <c r="D13" i="3"/>
  <c r="D12" i="3"/>
  <c r="D11" i="3"/>
  <c r="D10" i="3"/>
  <c r="D9" i="3"/>
  <c r="D8" i="3"/>
  <c r="E8" i="3" s="1"/>
  <c r="D7" i="3"/>
  <c r="D6" i="3"/>
  <c r="E6" i="3" s="1"/>
  <c r="D5" i="3"/>
  <c r="D4" i="3"/>
  <c r="E4" i="3" s="1"/>
  <c r="D3" i="3"/>
  <c r="E2" i="3"/>
  <c r="D2" i="3"/>
  <c r="D1" i="3"/>
  <c r="E1" i="3" s="1"/>
  <c r="G16" i="1"/>
  <c r="G15" i="1"/>
  <c r="G14" i="1"/>
  <c r="G13" i="1"/>
  <c r="G12" i="1"/>
  <c r="G10" i="1"/>
  <c r="G17" i="1" l="1"/>
  <c r="G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Ilmer Cóndor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Ilmer Cóndor:</t>
        </r>
        <r>
          <rPr>
            <sz val="9"/>
            <color indexed="81"/>
            <rFont val="Tahoma"/>
            <family val="2"/>
          </rPr>
          <t xml:space="preserve">
Haga clic en este vínculo para copiar el tipo y digitarlo en H2</t>
        </r>
      </text>
    </comment>
  </commentList>
</comments>
</file>

<file path=xl/sharedStrings.xml><?xml version="1.0" encoding="utf-8"?>
<sst xmlns="http://schemas.openxmlformats.org/spreadsheetml/2006/main" count="795" uniqueCount="295">
  <si>
    <t>Servicios públicos</t>
  </si>
  <si>
    <t>Tipo de Cambio ==&gt;</t>
  </si>
  <si>
    <t>Mes</t>
  </si>
  <si>
    <t>Electricidad</t>
  </si>
  <si>
    <t>Gas</t>
  </si>
  <si>
    <t>Agua</t>
  </si>
  <si>
    <t>Recolección de basura</t>
  </si>
  <si>
    <t>Seguridad</t>
  </si>
  <si>
    <t>Cable</t>
  </si>
  <si>
    <t>Total / mes (S/.)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</si>
  <si>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</si>
  <si>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</si>
  <si>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</si>
  <si>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</si>
  <si>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</si>
  <si>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</si>
  <si>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</si>
  <si>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</si>
  <si>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</si>
  <si>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</si>
  <si>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</si>
  <si>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</si>
  <si>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(Soles)</t>
  </si>
  <si>
    <t>1. Calcule las columnas en blanco tomando en cuenta la moneda</t>
  </si>
  <si>
    <t>2. Si las proyecciones para el próximo año están sujetas a la tasa de incremento dada por la siguiente tabla,</t>
  </si>
  <si>
    <t>Tasa de incremento anual por categoría</t>
  </si>
  <si>
    <t>Asmat Custodio, Mary Helena</t>
  </si>
  <si>
    <t>Procedimiento:</t>
  </si>
  <si>
    <t>Berrocal Ruiz, Hugo Dario</t>
  </si>
  <si>
    <t>P1.</t>
  </si>
  <si>
    <t>Modifique el ancho de la columna A de tal forma que incluya a todos los datos. Cuál es el ancho requerido?</t>
  </si>
  <si>
    <t>Burgos Ramirez, Juan Carlos</t>
  </si>
  <si>
    <t>Grunfield Farje, David</t>
  </si>
  <si>
    <t>P2.</t>
  </si>
  <si>
    <t>Cuál es el contenido de D1?. Cuál es el contenido de E1? Cuál es el valor de E1?</t>
  </si>
  <si>
    <t>Rueda Albujar, Harim</t>
  </si>
  <si>
    <t>Kawwakami Kanna, Noemi</t>
  </si>
  <si>
    <t>P3.</t>
  </si>
  <si>
    <t>Cuál es la fórmula ingresado en E2?. Cuál es la fórmula que debe ingresar en E3?</t>
  </si>
  <si>
    <t>Li Gan Susana</t>
  </si>
  <si>
    <t>Liza Chang, Jorge Antonio</t>
  </si>
  <si>
    <t>P4:</t>
  </si>
  <si>
    <t>Cuál es el valor que debe aparecer en E5?. Cuál es la fórmula que debe ingresarse en E5?</t>
  </si>
  <si>
    <t>Loza Scavia, Luis Felipe</t>
  </si>
  <si>
    <t>Mezzich, Manuel</t>
  </si>
  <si>
    <t>P5.</t>
  </si>
  <si>
    <t>Si copiara la fórmula de la celda E6 hacia la celda E7, cuál será la fórmula copiada en E7?</t>
  </si>
  <si>
    <t>Matos Sanchez, Paul Jacques</t>
  </si>
  <si>
    <t>Mella Baldovino, Andrés</t>
  </si>
  <si>
    <t>P6.</t>
  </si>
  <si>
    <t>Cuál sería el rango hacia donde tenga que copiar la fórmula de E8?. Cuál sería la fórmula copiada en E12?</t>
  </si>
  <si>
    <t>Monteghirfo Muñoz, Patricia</t>
  </si>
  <si>
    <t>Salas Cossio, Freddy Fernando</t>
  </si>
  <si>
    <t>P7.</t>
  </si>
  <si>
    <t>Si desea insertar una columna antes de la columna D, cuál podría ser la celda activa?</t>
  </si>
  <si>
    <t>Stucchi Berta, Elio Antonio Gabriel</t>
  </si>
  <si>
    <t>Sumarriba Hidalgo, Pamela</t>
  </si>
  <si>
    <t>P8.</t>
  </si>
  <si>
    <t>Inserte dos filas al comienzo de la hoja. Dónde tuvo que ubicar el cursor?</t>
  </si>
  <si>
    <t>Taboada Arrieta, Christopher Marco</t>
  </si>
  <si>
    <t>Taboada Arrieta, Victor Francisco</t>
  </si>
  <si>
    <t>P9.</t>
  </si>
  <si>
    <t>Si selecciona las columnas C, D y E desde sus etiquetas, y usa &lt;Insertar&gt; - &lt;Columnas&gt;. Cuántas columnas insertará?</t>
  </si>
  <si>
    <t>Uruma Aching, Christian</t>
  </si>
  <si>
    <t>Villalta Valdez, Marco Antonio</t>
  </si>
  <si>
    <t>P10.</t>
  </si>
  <si>
    <t>Elimine la columna B</t>
  </si>
  <si>
    <t>P11.</t>
  </si>
  <si>
    <t>En B1 ingrese: REGISTRO DE VENTAS DIARIAS</t>
  </si>
  <si>
    <t>En A2 ingrese: Apellidos y Nombres</t>
  </si>
  <si>
    <t>En B2 ingrese: Cantidad</t>
  </si>
  <si>
    <t>En C2 ingrese: Precio</t>
  </si>
  <si>
    <t>En D2 ingrese: Monto</t>
  </si>
  <si>
    <t>Reduzca el tamaño de las columnas B, C y D apropiadamente.</t>
  </si>
  <si>
    <t>Seleccione todo el rango del título y ponga borde con doble linea, de color apropiado</t>
  </si>
  <si>
    <t>Haga que cada una de las columnas de datos tenga borde simple</t>
  </si>
  <si>
    <r>
      <t xml:space="preserve">Cambie el nombre de la Hoja1 por </t>
    </r>
    <r>
      <rPr>
        <b/>
        <sz val="10"/>
        <rFont val="Arial"/>
        <family val="2"/>
      </rPr>
      <t xml:space="preserve">Ventas </t>
    </r>
    <r>
      <rPr>
        <sz val="11"/>
        <color theme="1"/>
        <rFont val="Calibri"/>
        <family val="2"/>
        <scheme val="minor"/>
      </rPr>
      <t xml:space="preserve">y el de la Hoja2 por </t>
    </r>
    <r>
      <rPr>
        <b/>
        <sz val="10"/>
        <rFont val="Arial"/>
        <family val="2"/>
      </rPr>
      <t>Respuestas</t>
    </r>
  </si>
  <si>
    <t>VARIACION EN EL PRECIO DE UNA ACCION</t>
  </si>
  <si>
    <t>(Valor por acción en dólares)</t>
  </si>
  <si>
    <t>Viernes</t>
  </si>
  <si>
    <t>Lunes</t>
  </si>
  <si>
    <t>Martes</t>
  </si>
  <si>
    <t>Miércoles</t>
  </si>
  <si>
    <t>Jueves</t>
  </si>
  <si>
    <t>Precio Unit.</t>
  </si>
  <si>
    <t>Mina Buenaventura</t>
  </si>
  <si>
    <t>Telefónica del Perú</t>
  </si>
  <si>
    <t>Aceros Chimbote</t>
  </si>
  <si>
    <t>Banco de Crédito</t>
  </si>
  <si>
    <t>Minas Raura</t>
  </si>
  <si>
    <t>Banco Wiese</t>
  </si>
  <si>
    <t>GRIFOS "LA BUENA COMBINACION"</t>
  </si>
  <si>
    <t>Tandas de Compra</t>
  </si>
  <si>
    <t>ESTACION 1</t>
  </si>
  <si>
    <t>SHELL</t>
  </si>
  <si>
    <t>A N A L I S I S    D E    V E N T A    S E M A N A L (en galones)</t>
  </si>
  <si>
    <t>CASTROL</t>
  </si>
  <si>
    <t>V E N T A  S    S E M A N A L E S</t>
  </si>
  <si>
    <t>MOBIL</t>
  </si>
  <si>
    <t>Linea/Producto</t>
  </si>
  <si>
    <t>Tot. Ventas</t>
  </si>
  <si>
    <t>Stock sem.</t>
  </si>
  <si>
    <t>sem. ant.</t>
  </si>
  <si>
    <t>anterior</t>
  </si>
  <si>
    <t>Miercoles</t>
  </si>
  <si>
    <t>Sabado</t>
  </si>
  <si>
    <t>Domingo</t>
  </si>
  <si>
    <t>Incr. Prct.</t>
  </si>
  <si>
    <t>Ventas</t>
  </si>
  <si>
    <t>Stock</t>
  </si>
  <si>
    <t>Compras</t>
  </si>
  <si>
    <t>ESTACION 2</t>
  </si>
  <si>
    <t>ESTACION 3</t>
  </si>
  <si>
    <t>Total</t>
  </si>
  <si>
    <t>Aleatorio entre</t>
  </si>
  <si>
    <t>REGISTRO DE VENTAS DIARIAS (miles de S/.)</t>
  </si>
  <si>
    <t>Redondeo de</t>
  </si>
  <si>
    <t>Entero de</t>
  </si>
  <si>
    <t>Max y Min de</t>
  </si>
  <si>
    <t>Fecha</t>
  </si>
  <si>
    <t>Tienda</t>
  </si>
  <si>
    <t>Monto</t>
  </si>
  <si>
    <t>Monto (2 dec)</t>
  </si>
  <si>
    <t>Usando la columna E (Monto)</t>
  </si>
  <si>
    <t>Metro Plaza</t>
  </si>
  <si>
    <t>Cuántas ventas se registraron?</t>
  </si>
  <si>
    <t>La Molina</t>
  </si>
  <si>
    <t>Use la columna Monto</t>
  </si>
  <si>
    <t>use la columna Tienda</t>
  </si>
  <si>
    <t>Centro Plaza</t>
  </si>
  <si>
    <t>Cuántas ventas provienen de</t>
  </si>
  <si>
    <t>Plaza San Miguel</t>
  </si>
  <si>
    <t>Mega Plaza</t>
  </si>
  <si>
    <t>Jockey Plaza</t>
  </si>
  <si>
    <t xml:space="preserve">Total </t>
  </si>
  <si>
    <t>Total de ventas provenientes de</t>
  </si>
  <si>
    <t>Cúal fue la máxima venta?</t>
  </si>
  <si>
    <t>Cuál fue la mínima venta?</t>
  </si>
  <si>
    <t>Nro.</t>
  </si>
  <si>
    <t>NOMBRE</t>
  </si>
  <si>
    <t>Examen Parcial</t>
  </si>
  <si>
    <t>Examen Final</t>
  </si>
  <si>
    <t>Promedio</t>
  </si>
  <si>
    <t>Acosta Panduro, Maria de Lourdes</t>
  </si>
  <si>
    <t>Balcazar Luna, Pamela Diana</t>
  </si>
  <si>
    <t>Bautista Espinoza, Jorge Alfredo</t>
  </si>
  <si>
    <t>Bejarano Alba, Ximena</t>
  </si>
  <si>
    <t>Calagua Morales, Andrea del Carmen</t>
  </si>
  <si>
    <t>Cornejo Bejarano, Ana Lucia</t>
  </si>
  <si>
    <t>De La Flor Peppe, Pamela</t>
  </si>
  <si>
    <t>De Los Rios De La Torre, Santiago</t>
  </si>
  <si>
    <t>Del Castillo Morán, Paola</t>
  </si>
  <si>
    <t>Fantozzi, Francisco</t>
  </si>
  <si>
    <t>Fu Luperdi, Juan Eduardo</t>
  </si>
  <si>
    <t>Gonzales Huapaya, David Cristian</t>
  </si>
  <si>
    <t>Goshima Zamami, Sergio David</t>
  </si>
  <si>
    <t>Hinojosa Huaita, Mariella Ines</t>
  </si>
  <si>
    <t>Huarote Porro, Victor Alexander</t>
  </si>
  <si>
    <t>Kroll Martinez, Karin</t>
  </si>
  <si>
    <t>Kroll Martinez, Susana</t>
  </si>
  <si>
    <t>Lopez Tello, Alonso Eduardo</t>
  </si>
  <si>
    <t>Martinez Valeriano, Carlos Atahualpa</t>
  </si>
  <si>
    <t>Olavarria Canepa, Gerardo</t>
  </si>
  <si>
    <t>Otoya Gutierrez, Maria Cecilia</t>
  </si>
  <si>
    <t>Reyna Che, Grace Celeste</t>
  </si>
  <si>
    <t>Risco Valencia, Miluzka</t>
  </si>
  <si>
    <t>Rodriguez Valderrama, Diego Alonso</t>
  </si>
  <si>
    <t>Rodriguez Vallejos, Luciana Andrea</t>
  </si>
  <si>
    <t>Sanchez Tregear, Rodrigo Martin</t>
  </si>
  <si>
    <t>Ugarte Diaz, Roberto José</t>
  </si>
  <si>
    <t>Urquiaga Ruiz, Victor Bernardo</t>
  </si>
  <si>
    <t>Vasquez Montes De Oca, Javier Mauricio</t>
  </si>
  <si>
    <t>Funciones lógicas y Estadísticas</t>
  </si>
  <si>
    <t xml:space="preserve">Nro de alumnos matriculados: </t>
  </si>
  <si>
    <t xml:space="preserve">Nro de alumnos que dieron el Examen Parcial: </t>
  </si>
  <si>
    <t xml:space="preserve">Nro de alumnos que dieron el Examen Final: </t>
  </si>
  <si>
    <t>Suma total de las notas del Parcial</t>
  </si>
  <si>
    <t>Suma total de las notas del Final</t>
  </si>
  <si>
    <t>Mínimo</t>
  </si>
  <si>
    <t>Máximo</t>
  </si>
  <si>
    <t xml:space="preserve">    obtenga en la última, los nuevos montos por categoría.</t>
  </si>
  <si>
    <t>Montos anuales proyectados (en soles)</t>
  </si>
  <si>
    <t>Seguridad($)</t>
  </si>
  <si>
    <t xml:space="preserve">Nro de alumnos que no dieron el Examen Parcial: </t>
  </si>
  <si>
    <t>Mediana</t>
  </si>
  <si>
    <t>Varianza</t>
  </si>
  <si>
    <t>Desviación estándar</t>
  </si>
  <si>
    <t>Tercio superior</t>
  </si>
  <si>
    <t>Cuarto superior</t>
  </si>
  <si>
    <t>Quinto inferior</t>
  </si>
  <si>
    <t>Coef. de variación</t>
  </si>
  <si>
    <t>Coef. de simetría</t>
  </si>
  <si>
    <t>Ingreso</t>
  </si>
  <si>
    <t xml:space="preserve">Media o promedio: </t>
  </si>
  <si>
    <t xml:space="preserve">Varianza: </t>
  </si>
  <si>
    <t xml:space="preserve">(Desv estándar): </t>
  </si>
  <si>
    <t>Estadísicas de la muestra</t>
  </si>
  <si>
    <t>Muestra 1</t>
  </si>
  <si>
    <t>Muestra 2</t>
  </si>
  <si>
    <t>Muestra 3</t>
  </si>
  <si>
    <t>Muestra 4</t>
  </si>
  <si>
    <t>Muestra 5</t>
  </si>
  <si>
    <t xml:space="preserve">Tamaño de la muestra: </t>
  </si>
  <si>
    <t xml:space="preserve">Tamaño poblacional: </t>
  </si>
  <si>
    <t>VarX2</t>
  </si>
  <si>
    <t>VarX1</t>
  </si>
  <si>
    <t>VarX3</t>
  </si>
  <si>
    <t xml:space="preserve">Nivel de confianza: </t>
  </si>
  <si>
    <t xml:space="preserve">Error muestral: </t>
  </si>
  <si>
    <t xml:space="preserve">Valor teórico de Z: </t>
  </si>
  <si>
    <t>Parámetros poblacionales (Datos históricos)</t>
  </si>
  <si>
    <t>GUIA</t>
  </si>
  <si>
    <t>Destino</t>
  </si>
  <si>
    <t>Tipo de entrega</t>
  </si>
  <si>
    <t>Tkt - 010</t>
  </si>
  <si>
    <t>Cusco</t>
  </si>
  <si>
    <t>Normal</t>
  </si>
  <si>
    <t>Tkt - 011</t>
  </si>
  <si>
    <t>Trujillo</t>
  </si>
  <si>
    <t>Expreso</t>
  </si>
  <si>
    <t>Tkt - 012</t>
  </si>
  <si>
    <t>Arequipa</t>
  </si>
  <si>
    <t>Especial</t>
  </si>
  <si>
    <t>Tkt - 013</t>
  </si>
  <si>
    <t>Tkt - 014</t>
  </si>
  <si>
    <t>Tkt - 015</t>
  </si>
  <si>
    <t>Tkt - 016</t>
  </si>
  <si>
    <t>Tkt - 017</t>
  </si>
  <si>
    <t>Tkt - 018</t>
  </si>
  <si>
    <t>Tkt - 019</t>
  </si>
  <si>
    <t>Tkt - 020</t>
  </si>
  <si>
    <t>Pago de Vendedores</t>
  </si>
  <si>
    <t>Vendedor</t>
  </si>
  <si>
    <t>Categ</t>
  </si>
  <si>
    <t>EC</t>
  </si>
  <si>
    <t>Faltas</t>
  </si>
  <si>
    <t>Básico</t>
  </si>
  <si>
    <t>Dscto</t>
  </si>
  <si>
    <t>Z-001</t>
  </si>
  <si>
    <t>A</t>
  </si>
  <si>
    <t>S</t>
  </si>
  <si>
    <t>Z-002</t>
  </si>
  <si>
    <t>C</t>
  </si>
  <si>
    <t>Z-003</t>
  </si>
  <si>
    <t>Z-004</t>
  </si>
  <si>
    <t>B</t>
  </si>
  <si>
    <t>Z-005</t>
  </si>
  <si>
    <t>Z-006</t>
  </si>
  <si>
    <t>Z-007</t>
  </si>
  <si>
    <t>Z-008</t>
  </si>
  <si>
    <t>Z-009</t>
  </si>
  <si>
    <t>Z-010</t>
  </si>
  <si>
    <t>Z-011</t>
  </si>
  <si>
    <t>Z-012</t>
  </si>
  <si>
    <t>Z-013</t>
  </si>
  <si>
    <t>Z-014</t>
  </si>
  <si>
    <t>Z-015</t>
  </si>
  <si>
    <t>Evaluación de Personal</t>
  </si>
  <si>
    <t>Cod</t>
  </si>
  <si>
    <t>Titulo</t>
  </si>
  <si>
    <t>Experiencia</t>
  </si>
  <si>
    <t>Edad</t>
  </si>
  <si>
    <t>Estado</t>
  </si>
  <si>
    <t>A001</t>
  </si>
  <si>
    <t>NO</t>
  </si>
  <si>
    <t>A002</t>
  </si>
  <si>
    <t>SI</t>
  </si>
  <si>
    <t>A003</t>
  </si>
  <si>
    <t>A004</t>
  </si>
  <si>
    <t>A005</t>
  </si>
  <si>
    <t>A006</t>
  </si>
  <si>
    <t>A007</t>
  </si>
  <si>
    <t>A008</t>
  </si>
  <si>
    <t>A009</t>
  </si>
  <si>
    <t>A010</t>
  </si>
  <si>
    <t>Transportes</t>
  </si>
  <si>
    <t>Recargo</t>
  </si>
  <si>
    <t>Asig. Fam</t>
  </si>
  <si>
    <t>sem. act.</t>
  </si>
  <si>
    <t xml:space="preserve">Nro de alumnos que no dieron el Examen Final: </t>
  </si>
  <si>
    <t xml:space="preserve">Promedio general en el Examen Parcial: </t>
  </si>
  <si>
    <t xml:space="preserve">Promedio general en el Examen Final: </t>
  </si>
  <si>
    <t>Obtenga el promedio según el siguiente criterio:</t>
  </si>
  <si>
    <t>Obs</t>
  </si>
  <si>
    <t xml:space="preserve">Cálculo del Recargo: </t>
  </si>
  <si>
    <t xml:space="preserve">Cálculo del Monto: </t>
  </si>
  <si>
    <t xml:space="preserve">Cálculo del Total: </t>
  </si>
  <si>
    <t>Si el Tipo de entrega es "Normal", el recargo es 0, en caso contrario, 20</t>
  </si>
  <si>
    <t>Si el destino es "Cusco", el monto es 450; si es "Arequipa", el monto es 320; si es "Trujillo", es 280.</t>
  </si>
  <si>
    <t>El Total es la suma del Recargo con el Monto</t>
  </si>
  <si>
    <t>Respecto a los que tienen NSP:</t>
  </si>
  <si>
    <t xml:space="preserve">Nro de alumnos con "NSP" pero que en el parcial tuvieron más de 18: </t>
  </si>
  <si>
    <t xml:space="preserve">Promedio del Parcial para mayores de 18 y que no dieron el Examen Final: </t>
  </si>
  <si>
    <t xml:space="preserve">El promedio si dio Examen Final y dicha nota es mayor que 18: </t>
  </si>
  <si>
    <t xml:space="preserve">El promedio si dio los dos Exámenes: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</si>
</sst>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0.000"/>
    <numFmt numFmtId="167" formatCode="[$$-540A]#,##0.00"/>
    <numFmt numFmtId="168" formatCode="_ * #,##0_ ;_ * \-#,##0_ ;_ * &quot;-&quot;??_ ;_ @_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 MT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18"/>
      <name val="Arial"/>
      <family val="2"/>
    </font>
    <font>
      <sz val="16"/>
      <color indexed="18"/>
      <name val="Arial"/>
      <family val="2"/>
    </font>
    <font>
      <b/>
      <i/>
      <sz val="10"/>
      <name val="Arial"/>
      <family val="2"/>
    </font>
    <font>
      <b/>
      <u/>
      <sz val="10"/>
      <color indexed="20"/>
      <name val="Arial"/>
      <family val="2"/>
    </font>
    <font>
      <u/>
      <sz val="10"/>
      <color indexed="22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i/>
      <sz val="24"/>
      <color theme="1"/>
      <name val="Batik Regular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1"/>
      <color theme="6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15" borderId="0" applyNumberFormat="0" applyBorder="0" applyAlignment="0" applyProtection="0"/>
  </cellStyleXfs>
  <cellXfs count="198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/>
    <xf numFmtId="0" fontId="2" fillId="0" borderId="0" xfId="2" applyFont="1"/>
    <xf numFmtId="0" fontId="5" fillId="3" borderId="3" xfId="2" applyFont="1" applyFill="1" applyBorder="1"/>
    <xf numFmtId="0" fontId="2" fillId="0" borderId="0" xfId="2" applyFont="1" applyAlignment="1">
      <alignment horizontal="right"/>
    </xf>
    <xf numFmtId="0" fontId="2" fillId="0" borderId="0" xfId="2" applyFill="1" applyBorder="1"/>
    <xf numFmtId="0" fontId="6" fillId="4" borderId="3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2" fillId="6" borderId="0" xfId="2" applyFont="1" applyFill="1" applyAlignment="1">
      <alignment horizontal="left"/>
    </xf>
    <xf numFmtId="2" fontId="8" fillId="7" borderId="0" xfId="4" applyNumberFormat="1" applyFont="1" applyFill="1" applyAlignment="1" applyProtection="1">
      <alignment horizontal="center"/>
    </xf>
    <xf numFmtId="0" fontId="8" fillId="7" borderId="0" xfId="4" applyNumberFormat="1" applyFont="1" applyFill="1" applyAlignment="1" applyProtection="1">
      <alignment horizontal="center"/>
    </xf>
    <xf numFmtId="165" fontId="2" fillId="7" borderId="0" xfId="2" applyNumberFormat="1" applyFont="1" applyFill="1" applyAlignment="1">
      <alignment horizontal="center"/>
    </xf>
    <xf numFmtId="164" fontId="2" fillId="0" borderId="0" xfId="2" applyNumberFormat="1"/>
    <xf numFmtId="2" fontId="2" fillId="7" borderId="0" xfId="2" applyNumberFormat="1" applyFont="1" applyFill="1" applyAlignment="1">
      <alignment horizontal="center"/>
    </xf>
    <xf numFmtId="2" fontId="8" fillId="7" borderId="0" xfId="4" applyNumberFormat="1" applyFont="1" applyFill="1" applyBorder="1" applyAlignment="1" applyProtection="1">
      <alignment horizontal="center"/>
    </xf>
    <xf numFmtId="0" fontId="8" fillId="7" borderId="0" xfId="4" applyNumberFormat="1" applyFont="1" applyFill="1" applyBorder="1" applyAlignment="1" applyProtection="1">
      <alignment horizontal="center"/>
    </xf>
    <xf numFmtId="2" fontId="2" fillId="7" borderId="0" xfId="2" applyNumberFormat="1" applyFont="1" applyFill="1" applyBorder="1" applyAlignment="1">
      <alignment horizontal="center"/>
    </xf>
    <xf numFmtId="165" fontId="2" fillId="7" borderId="0" xfId="2" applyNumberFormat="1" applyFont="1" applyFill="1" applyBorder="1" applyAlignment="1">
      <alignment horizontal="center"/>
    </xf>
    <xf numFmtId="0" fontId="7" fillId="5" borderId="3" xfId="2" applyFont="1" applyFill="1" applyBorder="1" applyAlignment="1">
      <alignment horizontal="left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10" fillId="0" borderId="0" xfId="3" applyFont="1" applyAlignment="1" applyProtection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6" fillId="9" borderId="0" xfId="0" applyFont="1" applyFill="1"/>
    <xf numFmtId="0" fontId="0" fillId="9" borderId="0" xfId="0" applyFill="1"/>
    <xf numFmtId="0" fontId="6" fillId="10" borderId="6" xfId="0" applyFont="1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6" fillId="10" borderId="7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0" fillId="11" borderId="13" xfId="0" applyFill="1" applyBorder="1"/>
    <xf numFmtId="0" fontId="2" fillId="11" borderId="12" xfId="0" applyFont="1" applyFill="1" applyBorder="1"/>
    <xf numFmtId="0" fontId="6" fillId="10" borderId="5" xfId="0" applyFont="1" applyFill="1" applyBorder="1"/>
    <xf numFmtId="0" fontId="0" fillId="11" borderId="14" xfId="0" applyFill="1" applyBorder="1"/>
    <xf numFmtId="0" fontId="0" fillId="11" borderId="15" xfId="0" applyFill="1" applyBorder="1"/>
    <xf numFmtId="0" fontId="0" fillId="11" borderId="16" xfId="0" applyFill="1" applyBorder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0" fontId="15" fillId="0" borderId="0" xfId="0" applyFont="1"/>
    <xf numFmtId="0" fontId="16" fillId="0" borderId="0" xfId="0" applyFont="1"/>
    <xf numFmtId="0" fontId="6" fillId="11" borderId="0" xfId="0" applyFont="1" applyFill="1" applyAlignment="1">
      <alignment horizontal="centerContinuous"/>
    </xf>
    <xf numFmtId="0" fontId="3" fillId="0" borderId="0" xfId="0" applyFont="1"/>
    <xf numFmtId="0" fontId="6" fillId="11" borderId="0" xfId="0" applyFont="1" applyFill="1"/>
    <xf numFmtId="0" fontId="6" fillId="0" borderId="0" xfId="0" applyFont="1"/>
    <xf numFmtId="0" fontId="17" fillId="12" borderId="0" xfId="0" applyFont="1" applyFill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right"/>
    </xf>
    <xf numFmtId="10" fontId="0" fillId="0" borderId="0" xfId="1" applyNumberFormat="1" applyFont="1"/>
    <xf numFmtId="0" fontId="4" fillId="0" borderId="0" xfId="3" applyAlignment="1" applyProtection="1"/>
    <xf numFmtId="0" fontId="17" fillId="0" borderId="0" xfId="0" applyFont="1" applyAlignment="1">
      <alignment horizontal="right"/>
    </xf>
    <xf numFmtId="0" fontId="17" fillId="0" borderId="0" xfId="0" applyFont="1" applyFill="1"/>
    <xf numFmtId="0" fontId="4" fillId="0" borderId="0" xfId="3" applyAlignment="1" applyProtection="1">
      <alignment horizontal="left"/>
    </xf>
    <xf numFmtId="0" fontId="19" fillId="0" borderId="0" xfId="3" applyFont="1" applyFill="1" applyAlignment="1" applyProtection="1"/>
    <xf numFmtId="0" fontId="21" fillId="12" borderId="17" xfId="0" applyNumberFormat="1" applyFont="1" applyFill="1" applyBorder="1"/>
    <xf numFmtId="0" fontId="21" fillId="14" borderId="11" xfId="0" applyNumberFormat="1" applyFont="1" applyFill="1" applyBorder="1"/>
    <xf numFmtId="0" fontId="21" fillId="12" borderId="18" xfId="0" applyNumberFormat="1" applyFont="1" applyFill="1" applyBorder="1" applyAlignment="1">
      <alignment horizontal="left"/>
    </xf>
    <xf numFmtId="0" fontId="2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/>
    <xf numFmtId="0" fontId="0" fillId="13" borderId="0" xfId="0" applyNumberFormat="1" applyFill="1"/>
    <xf numFmtId="0" fontId="2" fillId="12" borderId="0" xfId="0" applyNumberFormat="1" applyFont="1" applyFill="1"/>
    <xf numFmtId="0" fontId="0" fillId="14" borderId="11" xfId="0" applyNumberFormat="1" applyFill="1" applyBorder="1"/>
    <xf numFmtId="0" fontId="21" fillId="12" borderId="0" xfId="0" applyNumberFormat="1" applyFont="1" applyFill="1" applyAlignment="1">
      <alignment horizontal="left"/>
    </xf>
    <xf numFmtId="0" fontId="21" fillId="13" borderId="0" xfId="0" applyNumberFormat="1" applyFont="1" applyFill="1" applyAlignment="1">
      <alignment horizontal="left"/>
    </xf>
    <xf numFmtId="0" fontId="6" fillId="0" borderId="0" xfId="0" applyNumberFormat="1" applyFont="1" applyAlignment="1">
      <alignment horizontal="right"/>
    </xf>
    <xf numFmtId="0" fontId="22" fillId="0" borderId="0" xfId="0" applyNumberFormat="1" applyFont="1" applyAlignment="1">
      <alignment horizontal="right"/>
    </xf>
    <xf numFmtId="0" fontId="22" fillId="0" borderId="0" xfId="0" applyNumberFormat="1" applyFont="1"/>
    <xf numFmtId="0" fontId="21" fillId="12" borderId="0" xfId="0" applyNumberFormat="1" applyFont="1" applyFill="1"/>
    <xf numFmtId="0" fontId="21" fillId="14" borderId="0" xfId="0" applyNumberFormat="1" applyFont="1" applyFill="1"/>
    <xf numFmtId="0" fontId="23" fillId="0" borderId="0" xfId="0" applyNumberFormat="1" applyFont="1"/>
    <xf numFmtId="0" fontId="23" fillId="0" borderId="0" xfId="0" applyNumberFormat="1" applyFont="1" applyBorder="1"/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24" fillId="0" borderId="0" xfId="0" applyNumberFormat="1" applyFont="1" applyFill="1"/>
    <xf numFmtId="0" fontId="6" fillId="0" borderId="0" xfId="0" applyNumberFormat="1" applyFont="1" applyFill="1" applyBorder="1" applyAlignment="1">
      <alignment horizontal="right"/>
    </xf>
    <xf numFmtId="0" fontId="20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3" xfId="0" applyBorder="1" applyAlignment="1">
      <alignment horizontal="right"/>
    </xf>
    <xf numFmtId="0" fontId="0" fillId="0" borderId="11" xfId="0" applyBorder="1"/>
    <xf numFmtId="0" fontId="26" fillId="0" borderId="0" xfId="0" applyNumberFormat="1" applyFont="1"/>
    <xf numFmtId="0" fontId="11" fillId="0" borderId="22" xfId="2" applyFont="1" applyBorder="1" applyAlignment="1">
      <alignment horizontal="center"/>
    </xf>
    <xf numFmtId="0" fontId="6" fillId="4" borderId="23" xfId="2" applyFont="1" applyFill="1" applyBorder="1" applyAlignment="1">
      <alignment horizontal="center"/>
    </xf>
    <xf numFmtId="0" fontId="6" fillId="4" borderId="24" xfId="2" applyFont="1" applyFill="1" applyBorder="1" applyAlignment="1">
      <alignment horizontal="center"/>
    </xf>
    <xf numFmtId="0" fontId="6" fillId="4" borderId="25" xfId="2" applyFont="1" applyFill="1" applyBorder="1" applyAlignment="1">
      <alignment horizontal="center"/>
    </xf>
    <xf numFmtId="166" fontId="0" fillId="0" borderId="0" xfId="0" applyNumberFormat="1"/>
    <xf numFmtId="2" fontId="6" fillId="8" borderId="6" xfId="2" applyNumberFormat="1" applyFont="1" applyFill="1" applyBorder="1" applyAlignment="1">
      <alignment horizontal="center"/>
    </xf>
    <xf numFmtId="2" fontId="6" fillId="8" borderId="7" xfId="2" applyNumberFormat="1" applyFont="1" applyFill="1" applyBorder="1" applyAlignment="1">
      <alignment horizontal="center"/>
    </xf>
    <xf numFmtId="2" fontId="6" fillId="8" borderId="5" xfId="2" applyNumberFormat="1" applyFont="1" applyFill="1" applyBorder="1" applyAlignment="1">
      <alignment horizontal="center"/>
    </xf>
    <xf numFmtId="165" fontId="6" fillId="8" borderId="1" xfId="2" applyNumberFormat="1" applyFont="1" applyFill="1" applyBorder="1" applyAlignment="1">
      <alignment horizontal="center"/>
    </xf>
    <xf numFmtId="0" fontId="7" fillId="5" borderId="7" xfId="2" applyFont="1" applyFill="1" applyBorder="1"/>
    <xf numFmtId="164" fontId="27" fillId="0" borderId="22" xfId="2" applyNumberFormat="1" applyFont="1" applyBorder="1" applyAlignment="1">
      <alignment horizontal="center"/>
    </xf>
    <xf numFmtId="167" fontId="2" fillId="7" borderId="0" xfId="2" applyNumberFormat="1" applyFont="1" applyFill="1" applyAlignment="1">
      <alignment horizontal="center"/>
    </xf>
    <xf numFmtId="167" fontId="2" fillId="7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/>
    <xf numFmtId="0" fontId="20" fillId="0" borderId="3" xfId="0" applyFont="1" applyBorder="1"/>
    <xf numFmtId="0" fontId="20" fillId="0" borderId="0" xfId="0" applyFont="1" applyBorder="1"/>
    <xf numFmtId="0" fontId="29" fillId="17" borderId="0" xfId="0" applyFont="1" applyFill="1" applyAlignment="1">
      <alignment horizontal="center"/>
    </xf>
    <xf numFmtId="0" fontId="0" fillId="0" borderId="0" xfId="0" applyBorder="1"/>
    <xf numFmtId="0" fontId="0" fillId="0" borderId="0" xfId="5" applyNumberFormat="1" applyFont="1" applyBorder="1"/>
    <xf numFmtId="0" fontId="0" fillId="0" borderId="13" xfId="5" applyNumberFormat="1" applyFont="1" applyBorder="1"/>
    <xf numFmtId="0" fontId="0" fillId="0" borderId="15" xfId="0" applyBorder="1"/>
    <xf numFmtId="0" fontId="0" fillId="0" borderId="15" xfId="5" applyNumberFormat="1" applyFont="1" applyBorder="1"/>
    <xf numFmtId="0" fontId="0" fillId="0" borderId="16" xfId="5" applyNumberFormat="1" applyFont="1" applyBorder="1"/>
    <xf numFmtId="0" fontId="2" fillId="21" borderId="9" xfId="0" applyFont="1" applyFill="1" applyBorder="1"/>
    <xf numFmtId="0" fontId="2" fillId="21" borderId="10" xfId="0" applyFont="1" applyFill="1" applyBorder="1"/>
    <xf numFmtId="0" fontId="2" fillId="21" borderId="0" xfId="0" applyFont="1" applyFill="1" applyBorder="1"/>
    <xf numFmtId="0" fontId="2" fillId="21" borderId="13" xfId="0" applyFont="1" applyFill="1" applyBorder="1"/>
    <xf numFmtId="0" fontId="2" fillId="21" borderId="15" xfId="0" applyFont="1" applyFill="1" applyBorder="1"/>
    <xf numFmtId="0" fontId="2" fillId="21" borderId="16" xfId="0" applyFont="1" applyFill="1" applyBorder="1"/>
    <xf numFmtId="0" fontId="0" fillId="16" borderId="6" xfId="0" applyFill="1" applyBorder="1"/>
    <xf numFmtId="0" fontId="0" fillId="16" borderId="7" xfId="0" applyFill="1" applyBorder="1"/>
    <xf numFmtId="0" fontId="0" fillId="16" borderId="5" xfId="0" applyFill="1" applyBorder="1"/>
    <xf numFmtId="0" fontId="30" fillId="4" borderId="1" xfId="0" applyFont="1" applyFill="1" applyBorder="1"/>
    <xf numFmtId="0" fontId="31" fillId="4" borderId="4" xfId="0" applyFont="1" applyFill="1" applyBorder="1"/>
    <xf numFmtId="0" fontId="31" fillId="4" borderId="2" xfId="0" applyFont="1" applyFill="1" applyBorder="1"/>
    <xf numFmtId="0" fontId="36" fillId="18" borderId="1" xfId="0" applyFont="1" applyFill="1" applyBorder="1" applyAlignment="1">
      <alignment horizontal="center"/>
    </xf>
    <xf numFmtId="0" fontId="36" fillId="18" borderId="4" xfId="0" applyFont="1" applyFill="1" applyBorder="1" applyAlignment="1">
      <alignment horizontal="center"/>
    </xf>
    <xf numFmtId="0" fontId="36" fillId="18" borderId="2" xfId="0" applyFont="1" applyFill="1" applyBorder="1" applyAlignment="1">
      <alignment horizontal="center"/>
    </xf>
    <xf numFmtId="0" fontId="34" fillId="22" borderId="0" xfId="0" applyFont="1" applyFill="1" applyBorder="1" applyAlignment="1">
      <alignment horizontal="center"/>
    </xf>
    <xf numFmtId="0" fontId="34" fillId="22" borderId="0" xfId="0" applyFont="1" applyFill="1" applyBorder="1" applyAlignment="1">
      <alignment vertical="center"/>
    </xf>
    <xf numFmtId="0" fontId="34" fillId="22" borderId="13" xfId="0" applyFont="1" applyFill="1" applyBorder="1"/>
    <xf numFmtId="0" fontId="34" fillId="22" borderId="15" xfId="0" applyFont="1" applyFill="1" applyBorder="1" applyAlignment="1">
      <alignment horizontal="center"/>
    </xf>
    <xf numFmtId="0" fontId="34" fillId="22" borderId="15" xfId="0" applyFont="1" applyFill="1" applyBorder="1" applyAlignment="1">
      <alignment vertical="center"/>
    </xf>
    <xf numFmtId="0" fontId="34" fillId="22" borderId="16" xfId="0" applyFont="1" applyFill="1" applyBorder="1"/>
    <xf numFmtId="0" fontId="33" fillId="19" borderId="23" xfId="0" applyFont="1" applyFill="1" applyBorder="1" applyAlignment="1">
      <alignment horizontal="center"/>
    </xf>
    <xf numFmtId="0" fontId="0" fillId="21" borderId="8" xfId="0" applyFill="1" applyBorder="1"/>
    <xf numFmtId="0" fontId="0" fillId="21" borderId="12" xfId="0" applyFill="1" applyBorder="1"/>
    <xf numFmtId="0" fontId="0" fillId="21" borderId="14" xfId="0" applyFill="1" applyBorder="1"/>
    <xf numFmtId="0" fontId="0" fillId="0" borderId="8" xfId="0" applyBorder="1"/>
    <xf numFmtId="0" fontId="0" fillId="0" borderId="9" xfId="0" applyBorder="1"/>
    <xf numFmtId="0" fontId="0" fillId="0" borderId="9" xfId="5" applyNumberFormat="1" applyFont="1" applyBorder="1"/>
    <xf numFmtId="0" fontId="0" fillId="0" borderId="10" xfId="5" applyNumberFormat="1" applyFont="1" applyBorder="1"/>
    <xf numFmtId="0" fontId="0" fillId="0" borderId="12" xfId="0" applyBorder="1"/>
    <xf numFmtId="0" fontId="0" fillId="0" borderId="14" xfId="0" applyBorder="1"/>
    <xf numFmtId="168" fontId="0" fillId="0" borderId="9" xfId="5" applyNumberFormat="1" applyFont="1" applyBorder="1"/>
    <xf numFmtId="168" fontId="0" fillId="0" borderId="0" xfId="5" applyNumberFormat="1" applyFont="1" applyBorder="1"/>
    <xf numFmtId="168" fontId="0" fillId="0" borderId="15" xfId="5" applyNumberFormat="1" applyFont="1" applyBorder="1"/>
    <xf numFmtId="0" fontId="34" fillId="22" borderId="8" xfId="0" applyFont="1" applyFill="1" applyBorder="1" applyAlignment="1">
      <alignment horizontal="center"/>
    </xf>
    <xf numFmtId="0" fontId="34" fillId="22" borderId="9" xfId="0" applyFont="1" applyFill="1" applyBorder="1" applyAlignment="1">
      <alignment horizontal="center"/>
    </xf>
    <xf numFmtId="0" fontId="34" fillId="22" borderId="9" xfId="0" applyFont="1" applyFill="1" applyBorder="1" applyAlignment="1">
      <alignment vertical="center"/>
    </xf>
    <xf numFmtId="0" fontId="34" fillId="22" borderId="10" xfId="0" applyFont="1" applyFill="1" applyBorder="1"/>
    <xf numFmtId="0" fontId="34" fillId="22" borderId="12" xfId="0" applyFont="1" applyFill="1" applyBorder="1" applyAlignment="1">
      <alignment horizontal="center"/>
    </xf>
    <xf numFmtId="0" fontId="34" fillId="22" borderId="14" xfId="0" applyFont="1" applyFill="1" applyBorder="1" applyAlignment="1">
      <alignment horizontal="center"/>
    </xf>
    <xf numFmtId="0" fontId="34" fillId="23" borderId="12" xfId="0" applyFont="1" applyFill="1" applyBorder="1"/>
    <xf numFmtId="0" fontId="34" fillId="23" borderId="14" xfId="0" applyFont="1" applyFill="1" applyBorder="1"/>
    <xf numFmtId="0" fontId="33" fillId="19" borderId="26" xfId="0" applyFont="1" applyFill="1" applyBorder="1" applyAlignment="1">
      <alignment horizontal="center"/>
    </xf>
    <xf numFmtId="0" fontId="33" fillId="19" borderId="27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right"/>
    </xf>
    <xf numFmtId="2" fontId="0" fillId="0" borderId="11" xfId="0" applyNumberFormat="1" applyBorder="1"/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0" fontId="4" fillId="2" borderId="1" xfId="3" applyFill="1" applyBorder="1" applyAlignment="1" applyProtection="1">
      <alignment horizontal="center"/>
    </xf>
    <xf numFmtId="0" fontId="4" fillId="2" borderId="2" xfId="3" applyFill="1" applyBorder="1" applyAlignment="1" applyProtection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35" fillId="17" borderId="0" xfId="0" applyFont="1" applyFill="1" applyAlignment="1">
      <alignment horizontal="center"/>
    </xf>
    <xf numFmtId="0" fontId="32" fillId="20" borderId="1" xfId="6" applyFont="1" applyFill="1" applyBorder="1" applyAlignment="1">
      <alignment horizontal="center"/>
    </xf>
    <xf numFmtId="0" fontId="32" fillId="20" borderId="4" xfId="6" applyFont="1" applyFill="1" applyBorder="1" applyAlignment="1">
      <alignment horizontal="center"/>
    </xf>
    <xf numFmtId="0" fontId="32" fillId="20" borderId="2" xfId="6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</cellXfs>
  <cellStyles count="7">
    <cellStyle name="Énfasis5" xfId="6" builtinId="45"/>
    <cellStyle name="Hipervínculo" xfId="3" builtinId="8"/>
    <cellStyle name="Millares" xfId="5" builtinId="3"/>
    <cellStyle name="Millares 2" xfId="4" xr:uid="{00000000-0005-0000-0000-000003000000}"/>
    <cellStyle name="Normal" xfId="0" builtinId="0"/>
    <cellStyle name="Normal 2" xfId="2" xr:uid="{00000000-0005-0000-0000-000005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peru.com/tipo_cambio/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8"/>
  <sheetViews>
    <sheetView workbookViewId="0">
      <selection activeCell="D22" sqref="D22"/>
    </sheetView>
  </sheetViews>
  <sheetFormatPr baseColWidth="10" defaultRowHeight="15"/>
  <sheetData>
    <row r="1" spans="1:26" ht="15.75" thickBot="1">
      <c r="A1" t="s">
        <v>26</v>
      </c>
      <c r="C1">
        <v>9</v>
      </c>
      <c r="D1">
        <f t="shared" ref="D1:D20" si="0">C1*10</f>
        <v>90</v>
      </c>
      <c r="E1">
        <f>C1*D1</f>
        <v>810</v>
      </c>
      <c r="G1" s="30" t="s">
        <v>27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>
      <c r="A2" t="s">
        <v>28</v>
      </c>
      <c r="C2">
        <v>11</v>
      </c>
      <c r="D2">
        <f t="shared" si="0"/>
        <v>110</v>
      </c>
      <c r="E2">
        <f>C2*D2</f>
        <v>1210</v>
      </c>
      <c r="G2" s="32" t="s">
        <v>29</v>
      </c>
      <c r="H2" s="33" t="s">
        <v>30</v>
      </c>
      <c r="I2" s="34"/>
      <c r="J2" s="34"/>
      <c r="K2" s="34"/>
      <c r="L2" s="34"/>
      <c r="M2" s="34"/>
      <c r="N2" s="34"/>
      <c r="O2" s="34"/>
      <c r="P2" s="35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>
      <c r="A3" t="s">
        <v>31</v>
      </c>
      <c r="C3">
        <v>9</v>
      </c>
      <c r="D3">
        <f t="shared" si="0"/>
        <v>90</v>
      </c>
      <c r="G3" s="36"/>
      <c r="H3" s="37"/>
      <c r="I3" s="38"/>
      <c r="J3" s="38"/>
      <c r="K3" s="38"/>
      <c r="L3" s="38"/>
      <c r="M3" s="38"/>
      <c r="N3" s="38"/>
      <c r="O3" s="38"/>
      <c r="P3" s="39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>
      <c r="A4" t="s">
        <v>32</v>
      </c>
      <c r="C4">
        <v>5</v>
      </c>
      <c r="D4">
        <f t="shared" si="0"/>
        <v>50</v>
      </c>
      <c r="E4">
        <f>C4*D4</f>
        <v>250</v>
      </c>
      <c r="G4" s="36" t="s">
        <v>33</v>
      </c>
      <c r="H4" s="37" t="s">
        <v>34</v>
      </c>
      <c r="I4" s="38"/>
      <c r="J4" s="38"/>
      <c r="K4" s="38"/>
      <c r="L4" s="38"/>
      <c r="M4" s="38"/>
      <c r="N4" s="38"/>
      <c r="O4" s="38"/>
      <c r="P4" s="39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>
      <c r="A5" t="s">
        <v>35</v>
      </c>
      <c r="C5">
        <v>5</v>
      </c>
      <c r="D5">
        <f t="shared" si="0"/>
        <v>50</v>
      </c>
      <c r="G5" s="36"/>
      <c r="H5" s="37"/>
      <c r="I5" s="38"/>
      <c r="J5" s="38"/>
      <c r="K5" s="38"/>
      <c r="L5" s="38"/>
      <c r="M5" s="38"/>
      <c r="N5" s="38"/>
      <c r="O5" s="38"/>
      <c r="P5" s="39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>
      <c r="A6" t="s">
        <v>36</v>
      </c>
      <c r="C6">
        <v>9</v>
      </c>
      <c r="D6">
        <f t="shared" si="0"/>
        <v>90</v>
      </c>
      <c r="E6">
        <f>C6*D6</f>
        <v>810</v>
      </c>
      <c r="G6" s="36" t="s">
        <v>37</v>
      </c>
      <c r="H6" s="37" t="s">
        <v>38</v>
      </c>
      <c r="I6" s="38"/>
      <c r="J6" s="38"/>
      <c r="K6" s="38"/>
      <c r="L6" s="38"/>
      <c r="M6" s="38"/>
      <c r="N6" s="38"/>
      <c r="O6" s="38"/>
      <c r="P6" s="39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>
      <c r="A7" t="s">
        <v>39</v>
      </c>
      <c r="C7">
        <v>10</v>
      </c>
      <c r="D7">
        <f t="shared" si="0"/>
        <v>100</v>
      </c>
      <c r="G7" s="36"/>
      <c r="H7" s="37"/>
      <c r="I7" s="38"/>
      <c r="J7" s="38"/>
      <c r="K7" s="38"/>
      <c r="L7" s="38"/>
      <c r="M7" s="38"/>
      <c r="N7" s="38"/>
      <c r="O7" s="38"/>
      <c r="P7" s="39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>
      <c r="A8" t="s">
        <v>40</v>
      </c>
      <c r="C8">
        <v>9</v>
      </c>
      <c r="D8">
        <f t="shared" si="0"/>
        <v>90</v>
      </c>
      <c r="E8">
        <f>C8*D8</f>
        <v>810</v>
      </c>
      <c r="G8" s="36" t="s">
        <v>41</v>
      </c>
      <c r="H8" s="37" t="s">
        <v>42</v>
      </c>
      <c r="I8" s="38"/>
      <c r="J8" s="38"/>
      <c r="K8" s="38"/>
      <c r="L8" s="38"/>
      <c r="M8" s="38"/>
      <c r="N8" s="38"/>
      <c r="O8" s="38"/>
      <c r="P8" s="39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>
      <c r="A9" t="s">
        <v>43</v>
      </c>
      <c r="C9">
        <v>6</v>
      </c>
      <c r="D9">
        <f t="shared" si="0"/>
        <v>60</v>
      </c>
      <c r="G9" s="36"/>
      <c r="H9" s="37"/>
      <c r="I9" s="38"/>
      <c r="J9" s="38"/>
      <c r="K9" s="38"/>
      <c r="L9" s="38"/>
      <c r="M9" s="38"/>
      <c r="N9" s="38"/>
      <c r="O9" s="38"/>
      <c r="P9" s="39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>
      <c r="A10" t="s">
        <v>44</v>
      </c>
      <c r="C10">
        <v>6</v>
      </c>
      <c r="D10">
        <f t="shared" si="0"/>
        <v>60</v>
      </c>
      <c r="G10" s="36" t="s">
        <v>45</v>
      </c>
      <c r="H10" s="37" t="s">
        <v>46</v>
      </c>
      <c r="I10" s="38"/>
      <c r="J10" s="38"/>
      <c r="K10" s="38"/>
      <c r="L10" s="38"/>
      <c r="M10" s="38"/>
      <c r="N10" s="38"/>
      <c r="O10" s="38"/>
      <c r="P10" s="39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>
      <c r="A11" t="s">
        <v>47</v>
      </c>
      <c r="C11">
        <v>5</v>
      </c>
      <c r="D11">
        <f t="shared" si="0"/>
        <v>50</v>
      </c>
      <c r="G11" s="36"/>
      <c r="H11" s="37"/>
      <c r="I11" s="38"/>
      <c r="J11" s="38"/>
      <c r="K11" s="38"/>
      <c r="L11" s="38"/>
      <c r="M11" s="38"/>
      <c r="N11" s="38"/>
      <c r="O11" s="38"/>
      <c r="P11" s="39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>
      <c r="A12" t="s">
        <v>48</v>
      </c>
      <c r="C12">
        <v>10</v>
      </c>
      <c r="D12">
        <f t="shared" si="0"/>
        <v>100</v>
      </c>
      <c r="G12" s="36" t="s">
        <v>49</v>
      </c>
      <c r="H12" s="37" t="s">
        <v>50</v>
      </c>
      <c r="I12" s="38"/>
      <c r="J12" s="38"/>
      <c r="K12" s="38"/>
      <c r="L12" s="38"/>
      <c r="M12" s="38"/>
      <c r="N12" s="38"/>
      <c r="O12" s="38"/>
      <c r="P12" s="39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>
      <c r="A13" t="s">
        <v>51</v>
      </c>
      <c r="C13">
        <v>9</v>
      </c>
      <c r="D13">
        <f t="shared" si="0"/>
        <v>90</v>
      </c>
      <c r="G13" s="36"/>
      <c r="H13" s="37"/>
      <c r="I13" s="38"/>
      <c r="J13" s="38"/>
      <c r="K13" s="38"/>
      <c r="L13" s="38"/>
      <c r="M13" s="38"/>
      <c r="N13" s="38"/>
      <c r="O13" s="38"/>
      <c r="P13" s="39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>
      <c r="A14" t="s">
        <v>52</v>
      </c>
      <c r="C14">
        <v>9</v>
      </c>
      <c r="D14">
        <f t="shared" si="0"/>
        <v>90</v>
      </c>
      <c r="E14">
        <f>C14*D14</f>
        <v>810</v>
      </c>
      <c r="G14" s="36" t="s">
        <v>53</v>
      </c>
      <c r="H14" s="37" t="s">
        <v>54</v>
      </c>
      <c r="I14" s="38"/>
      <c r="J14" s="38"/>
      <c r="K14" s="38"/>
      <c r="L14" s="38"/>
      <c r="M14" s="38"/>
      <c r="N14" s="38"/>
      <c r="O14" s="38"/>
      <c r="P14" s="39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>
      <c r="A15" t="s">
        <v>55</v>
      </c>
      <c r="C15">
        <v>5</v>
      </c>
      <c r="D15">
        <f t="shared" si="0"/>
        <v>50</v>
      </c>
      <c r="E15">
        <f>C15*D15</f>
        <v>250</v>
      </c>
      <c r="G15" s="36"/>
      <c r="H15" s="37"/>
      <c r="I15" s="38"/>
      <c r="J15" s="38"/>
      <c r="K15" s="38"/>
      <c r="L15" s="38"/>
      <c r="M15" s="38"/>
      <c r="N15" s="38"/>
      <c r="O15" s="38"/>
      <c r="P15" s="39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>
      <c r="A16" t="s">
        <v>56</v>
      </c>
      <c r="C16">
        <v>8</v>
      </c>
      <c r="D16">
        <f t="shared" si="0"/>
        <v>80</v>
      </c>
      <c r="E16">
        <f>C16*D16</f>
        <v>640</v>
      </c>
      <c r="G16" s="36" t="s">
        <v>57</v>
      </c>
      <c r="H16" s="40" t="s">
        <v>58</v>
      </c>
      <c r="I16" s="38"/>
      <c r="J16" s="38"/>
      <c r="K16" s="38"/>
      <c r="L16" s="38"/>
      <c r="M16" s="38"/>
      <c r="N16" s="38"/>
      <c r="O16" s="38"/>
      <c r="P16" s="39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>
      <c r="A17" t="s">
        <v>59</v>
      </c>
      <c r="C17">
        <v>8</v>
      </c>
      <c r="D17">
        <f t="shared" si="0"/>
        <v>80</v>
      </c>
      <c r="G17" s="36"/>
      <c r="H17" s="37"/>
      <c r="I17" s="38"/>
      <c r="J17" s="38"/>
      <c r="K17" s="38"/>
      <c r="L17" s="38"/>
      <c r="M17" s="38"/>
      <c r="N17" s="38"/>
      <c r="O17" s="38"/>
      <c r="P17" s="39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>
      <c r="A18" t="s">
        <v>60</v>
      </c>
      <c r="C18">
        <v>10</v>
      </c>
      <c r="D18">
        <f t="shared" si="0"/>
        <v>100</v>
      </c>
      <c r="E18">
        <f>C18*D18</f>
        <v>1000</v>
      </c>
      <c r="G18" s="36" t="s">
        <v>61</v>
      </c>
      <c r="H18" s="37" t="s">
        <v>62</v>
      </c>
      <c r="I18" s="38"/>
      <c r="J18" s="38"/>
      <c r="K18" s="38"/>
      <c r="L18" s="38"/>
      <c r="M18" s="38"/>
      <c r="N18" s="38"/>
      <c r="O18" s="38"/>
      <c r="P18" s="39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>
      <c r="A19" t="s">
        <v>63</v>
      </c>
      <c r="C19">
        <v>6</v>
      </c>
      <c r="D19">
        <f t="shared" si="0"/>
        <v>60</v>
      </c>
      <c r="E19">
        <f>C19*D19</f>
        <v>360</v>
      </c>
      <c r="G19" s="36"/>
      <c r="H19" s="37"/>
      <c r="I19" s="38"/>
      <c r="J19" s="38"/>
      <c r="K19" s="38"/>
      <c r="L19" s="38"/>
      <c r="M19" s="38"/>
      <c r="N19" s="38"/>
      <c r="O19" s="38"/>
      <c r="P19" s="39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>
      <c r="A20" t="s">
        <v>64</v>
      </c>
      <c r="C20">
        <v>7</v>
      </c>
      <c r="D20">
        <f t="shared" si="0"/>
        <v>70</v>
      </c>
      <c r="E20">
        <f>C20*D20</f>
        <v>490</v>
      </c>
      <c r="G20" s="36" t="s">
        <v>65</v>
      </c>
      <c r="H20" s="37" t="s">
        <v>66</v>
      </c>
      <c r="I20" s="38"/>
      <c r="J20" s="38"/>
      <c r="K20" s="38"/>
      <c r="L20" s="38"/>
      <c r="M20" s="38"/>
      <c r="N20" s="38"/>
      <c r="O20" s="38"/>
      <c r="P20" s="39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>
      <c r="G21" s="36"/>
      <c r="H21" s="37"/>
      <c r="I21" s="38"/>
      <c r="J21" s="38"/>
      <c r="K21" s="38"/>
      <c r="L21" s="38"/>
      <c r="M21" s="38"/>
      <c r="N21" s="38"/>
      <c r="O21" s="38"/>
      <c r="P21" s="39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thickBot="1">
      <c r="G22" s="41" t="s">
        <v>67</v>
      </c>
      <c r="H22" s="37" t="s">
        <v>68</v>
      </c>
      <c r="I22" s="38"/>
      <c r="J22" s="38"/>
      <c r="K22" s="38"/>
      <c r="L22" s="38"/>
      <c r="M22" s="38"/>
      <c r="N22" s="38"/>
      <c r="O22" s="38"/>
      <c r="P22" s="39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>
      <c r="G23" s="31"/>
      <c r="H23" s="37" t="s">
        <v>69</v>
      </c>
      <c r="I23" s="38"/>
      <c r="J23" s="38"/>
      <c r="K23" s="38"/>
      <c r="L23" s="38"/>
      <c r="M23" s="38"/>
      <c r="N23" s="38"/>
      <c r="O23" s="38"/>
      <c r="P23" s="39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>
      <c r="G24" s="31"/>
      <c r="H24" s="37" t="s">
        <v>70</v>
      </c>
      <c r="I24" s="38"/>
      <c r="J24" s="38"/>
      <c r="K24" s="38"/>
      <c r="L24" s="38"/>
      <c r="M24" s="38"/>
      <c r="N24" s="38"/>
      <c r="O24" s="38"/>
      <c r="P24" s="39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>
      <c r="G25" s="31"/>
      <c r="H25" s="37" t="s">
        <v>71</v>
      </c>
      <c r="I25" s="38"/>
      <c r="J25" s="38"/>
      <c r="K25" s="38"/>
      <c r="L25" s="38"/>
      <c r="M25" s="38"/>
      <c r="N25" s="38"/>
      <c r="O25" s="38"/>
      <c r="P25" s="39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>
      <c r="G26" s="31"/>
      <c r="H26" s="37" t="s">
        <v>72</v>
      </c>
      <c r="I26" s="38"/>
      <c r="J26" s="38"/>
      <c r="K26" s="38"/>
      <c r="L26" s="38"/>
      <c r="M26" s="38"/>
      <c r="N26" s="38"/>
      <c r="O26" s="38"/>
      <c r="P26" s="39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>
      <c r="G27" s="31"/>
      <c r="H27" s="37" t="s">
        <v>73</v>
      </c>
      <c r="I27" s="38"/>
      <c r="J27" s="38"/>
      <c r="K27" s="38"/>
      <c r="L27" s="38"/>
      <c r="M27" s="38"/>
      <c r="N27" s="38"/>
      <c r="O27" s="38"/>
      <c r="P27" s="39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>
      <c r="G28" s="31"/>
      <c r="H28" s="37" t="s">
        <v>74</v>
      </c>
      <c r="I28" s="38"/>
      <c r="J28" s="38"/>
      <c r="K28" s="38"/>
      <c r="L28" s="38"/>
      <c r="M28" s="38"/>
      <c r="N28" s="38"/>
      <c r="O28" s="38"/>
      <c r="P28" s="39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>
      <c r="G29" s="31"/>
      <c r="H29" s="37" t="s">
        <v>75</v>
      </c>
      <c r="I29" s="38"/>
      <c r="J29" s="38"/>
      <c r="K29" s="38"/>
      <c r="L29" s="38"/>
      <c r="M29" s="38"/>
      <c r="N29" s="38"/>
      <c r="O29" s="38"/>
      <c r="P29" s="39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>
      <c r="G30" s="31"/>
      <c r="H30" s="37" t="s">
        <v>76</v>
      </c>
      <c r="I30" s="38"/>
      <c r="J30" s="38"/>
      <c r="K30" s="38"/>
      <c r="L30" s="38"/>
      <c r="M30" s="38"/>
      <c r="N30" s="38"/>
      <c r="O30" s="38"/>
      <c r="P30" s="39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>
      <c r="G31" s="31"/>
      <c r="H31" s="42"/>
      <c r="I31" s="43"/>
      <c r="J31" s="43"/>
      <c r="K31" s="43"/>
      <c r="L31" s="43"/>
      <c r="M31" s="43"/>
      <c r="N31" s="43"/>
      <c r="O31" s="43"/>
      <c r="P31" s="44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7:26"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7:26"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7:26"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7:26"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7:26"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7:26"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7:26"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7:26"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7:26"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7:26"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7:26"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7:26"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7:26"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7:26"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7:26"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7:26"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7:26"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7:26"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7:26"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7:26"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7:26"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7:26"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7:26"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7:26"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7:26"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7:26"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7:26"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7:26"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7:26"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7:26"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7:26"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7:26"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7:26"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7:26"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7:26"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7:26"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7:26"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7:26"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7:26"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7:26"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7:26"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7:26"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7:26"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7:26"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7:26"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7:26"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topLeftCell="B1" workbookViewId="0">
      <selection activeCell="K27" sqref="K27"/>
    </sheetView>
  </sheetViews>
  <sheetFormatPr baseColWidth="10" defaultRowHeight="15"/>
  <cols>
    <col min="1" max="1" width="4.85546875" customWidth="1"/>
    <col min="2" max="2" width="37.140625" bestFit="1" customWidth="1"/>
    <col min="12" max="12" width="11.85546875" bestFit="1" customWidth="1"/>
  </cols>
  <sheetData>
    <row r="1" spans="1:11" ht="15.75" thickBot="1"/>
    <row r="2" spans="1:11" ht="31.5" thickTop="1" thickBot="1">
      <c r="B2" s="194" t="s">
        <v>172</v>
      </c>
      <c r="C2" s="195"/>
      <c r="D2" s="195"/>
      <c r="E2" s="195"/>
      <c r="F2" s="195"/>
      <c r="G2" s="195"/>
      <c r="H2" s="196"/>
    </row>
    <row r="3" spans="1:11" ht="15.75" thickTop="1"/>
    <row r="4" spans="1:11" ht="15.75" thickBot="1"/>
    <row r="5" spans="1:11" ht="26.25" thickBot="1">
      <c r="A5" s="88" t="s">
        <v>138</v>
      </c>
      <c r="B5" s="89" t="s">
        <v>139</v>
      </c>
      <c r="C5" s="90" t="s">
        <v>140</v>
      </c>
      <c r="D5" s="91" t="s">
        <v>141</v>
      </c>
      <c r="E5" s="89" t="s">
        <v>142</v>
      </c>
      <c r="F5" s="89" t="s">
        <v>283</v>
      </c>
    </row>
    <row r="6" spans="1:11">
      <c r="A6" s="92">
        <v>1</v>
      </c>
      <c r="B6" s="93" t="s">
        <v>143</v>
      </c>
      <c r="C6" s="92">
        <v>16</v>
      </c>
      <c r="D6" s="94"/>
      <c r="E6" s="92" t="str">
        <f>IF(AND(C6&gt;0,D6&gt;0),INT((C6+D6)/2+0.5),"")</f>
        <v/>
      </c>
      <c r="F6" s="177" t="str">
        <f>IF(D6&gt;0,"","NSP")</f>
        <v>NSP</v>
      </c>
      <c r="J6" s="68" t="s">
        <v>173</v>
      </c>
      <c r="K6" s="104"/>
    </row>
    <row r="7" spans="1:11">
      <c r="A7" s="95">
        <v>2</v>
      </c>
      <c r="B7" s="96" t="s">
        <v>144</v>
      </c>
      <c r="C7" s="95">
        <v>17</v>
      </c>
      <c r="D7" s="97">
        <v>18</v>
      </c>
      <c r="E7" s="95">
        <f t="shared" ref="E7:E34" si="0">IF(AND(C7&gt;0,D7&gt;0),INT((C7+D7)/2+0.5),"")</f>
        <v>18</v>
      </c>
      <c r="F7" s="178" t="str">
        <f t="shared" ref="F7:F34" si="1">IF(D7&gt;0,"","NSP")</f>
        <v/>
      </c>
      <c r="J7" s="68" t="s">
        <v>174</v>
      </c>
      <c r="K7" s="104"/>
    </row>
    <row r="8" spans="1:11">
      <c r="A8" s="95">
        <v>3</v>
      </c>
      <c r="B8" s="96" t="s">
        <v>145</v>
      </c>
      <c r="C8" s="95">
        <v>16</v>
      </c>
      <c r="D8" s="97"/>
      <c r="E8" s="95" t="str">
        <f t="shared" si="0"/>
        <v/>
      </c>
      <c r="F8" s="178" t="str">
        <f t="shared" si="1"/>
        <v>NSP</v>
      </c>
      <c r="J8" s="68" t="s">
        <v>183</v>
      </c>
      <c r="K8" s="104"/>
    </row>
    <row r="9" spans="1:11">
      <c r="A9" s="95">
        <v>4</v>
      </c>
      <c r="B9" s="96" t="s">
        <v>146</v>
      </c>
      <c r="C9" s="95"/>
      <c r="D9" s="97"/>
      <c r="E9" s="95" t="str">
        <f t="shared" si="0"/>
        <v/>
      </c>
      <c r="F9" s="178" t="str">
        <f t="shared" si="1"/>
        <v>NSP</v>
      </c>
      <c r="J9" s="68"/>
    </row>
    <row r="10" spans="1:11">
      <c r="A10" s="95">
        <v>5</v>
      </c>
      <c r="B10" s="96" t="s">
        <v>147</v>
      </c>
      <c r="C10" s="95">
        <v>16</v>
      </c>
      <c r="D10" s="97"/>
      <c r="E10" s="95" t="str">
        <f t="shared" si="0"/>
        <v/>
      </c>
      <c r="F10" s="178" t="str">
        <f t="shared" si="1"/>
        <v>NSP</v>
      </c>
      <c r="J10" s="68" t="s">
        <v>175</v>
      </c>
      <c r="K10" s="104"/>
    </row>
    <row r="11" spans="1:11">
      <c r="A11" s="95">
        <v>6</v>
      </c>
      <c r="B11" s="96" t="s">
        <v>148</v>
      </c>
      <c r="C11" s="95">
        <v>16</v>
      </c>
      <c r="D11" s="97">
        <v>17</v>
      </c>
      <c r="E11" s="95">
        <f t="shared" si="0"/>
        <v>17</v>
      </c>
      <c r="F11" s="178" t="str">
        <f t="shared" si="1"/>
        <v/>
      </c>
      <c r="J11" s="68" t="s">
        <v>279</v>
      </c>
      <c r="K11" s="104"/>
    </row>
    <row r="12" spans="1:11">
      <c r="A12" s="95">
        <v>7</v>
      </c>
      <c r="B12" s="96" t="s">
        <v>149</v>
      </c>
      <c r="C12" s="95">
        <v>16</v>
      </c>
      <c r="D12" s="97"/>
      <c r="E12" s="95" t="str">
        <f t="shared" si="0"/>
        <v/>
      </c>
      <c r="F12" s="178" t="str">
        <f t="shared" si="1"/>
        <v>NSP</v>
      </c>
      <c r="J12" s="68"/>
    </row>
    <row r="13" spans="1:11">
      <c r="A13" s="95">
        <v>8</v>
      </c>
      <c r="B13" s="96" t="s">
        <v>150</v>
      </c>
      <c r="C13" s="95">
        <v>18</v>
      </c>
      <c r="D13" s="97">
        <v>19</v>
      </c>
      <c r="E13" s="95">
        <f t="shared" si="0"/>
        <v>19</v>
      </c>
      <c r="F13" s="178" t="str">
        <f t="shared" si="1"/>
        <v/>
      </c>
      <c r="J13" s="68" t="s">
        <v>176</v>
      </c>
      <c r="K13" s="104"/>
    </row>
    <row r="14" spans="1:11">
      <c r="A14" s="95">
        <v>9</v>
      </c>
      <c r="B14" s="96" t="s">
        <v>151</v>
      </c>
      <c r="C14" s="95">
        <v>18</v>
      </c>
      <c r="D14" s="97">
        <v>17</v>
      </c>
      <c r="E14" s="95">
        <f t="shared" si="0"/>
        <v>18</v>
      </c>
      <c r="F14" s="178" t="str">
        <f t="shared" si="1"/>
        <v/>
      </c>
      <c r="J14" s="68" t="s">
        <v>177</v>
      </c>
      <c r="K14" s="104"/>
    </row>
    <row r="15" spans="1:11">
      <c r="A15" s="95">
        <v>10</v>
      </c>
      <c r="B15" s="96" t="s">
        <v>152</v>
      </c>
      <c r="C15" s="95">
        <v>16</v>
      </c>
      <c r="D15" s="97">
        <v>18</v>
      </c>
      <c r="E15" s="95">
        <f t="shared" si="0"/>
        <v>17</v>
      </c>
      <c r="F15" s="178" t="str">
        <f t="shared" si="1"/>
        <v/>
      </c>
      <c r="J15" s="68"/>
    </row>
    <row r="16" spans="1:11">
      <c r="A16" s="95">
        <v>11</v>
      </c>
      <c r="B16" s="96" t="s">
        <v>153</v>
      </c>
      <c r="C16" s="95">
        <v>18</v>
      </c>
      <c r="D16" s="97">
        <v>18</v>
      </c>
      <c r="E16" s="95">
        <f t="shared" si="0"/>
        <v>18</v>
      </c>
      <c r="F16" s="178" t="str">
        <f t="shared" si="1"/>
        <v/>
      </c>
      <c r="J16" s="68" t="s">
        <v>280</v>
      </c>
      <c r="K16" s="176"/>
    </row>
    <row r="17" spans="1:13">
      <c r="A17" s="95">
        <v>12</v>
      </c>
      <c r="B17" s="96" t="s">
        <v>154</v>
      </c>
      <c r="C17" s="95">
        <v>19</v>
      </c>
      <c r="D17" s="97"/>
      <c r="E17" s="95" t="str">
        <f t="shared" si="0"/>
        <v/>
      </c>
      <c r="F17" s="178" t="str">
        <f t="shared" si="1"/>
        <v>NSP</v>
      </c>
      <c r="J17" s="68" t="s">
        <v>281</v>
      </c>
      <c r="K17" s="176"/>
    </row>
    <row r="18" spans="1:13">
      <c r="A18" s="95">
        <v>13</v>
      </c>
      <c r="B18" s="96" t="s">
        <v>155</v>
      </c>
      <c r="C18" s="95">
        <v>19</v>
      </c>
      <c r="D18" s="97">
        <v>19</v>
      </c>
      <c r="E18" s="95">
        <f t="shared" si="0"/>
        <v>19</v>
      </c>
      <c r="F18" s="178" t="str">
        <f t="shared" si="1"/>
        <v/>
      </c>
      <c r="J18" s="68"/>
    </row>
    <row r="19" spans="1:13">
      <c r="A19" s="95">
        <v>14</v>
      </c>
      <c r="B19" s="96" t="s">
        <v>156</v>
      </c>
      <c r="C19" s="95">
        <v>19</v>
      </c>
      <c r="D19" s="97">
        <v>19</v>
      </c>
      <c r="E19" s="95">
        <f t="shared" si="0"/>
        <v>19</v>
      </c>
      <c r="F19" s="178" t="str">
        <f t="shared" si="1"/>
        <v/>
      </c>
      <c r="H19" s="87"/>
      <c r="J19" s="184" t="s">
        <v>290</v>
      </c>
    </row>
    <row r="20" spans="1:13">
      <c r="A20" s="95">
        <v>15</v>
      </c>
      <c r="B20" s="96" t="s">
        <v>157</v>
      </c>
      <c r="C20" s="95">
        <v>20</v>
      </c>
      <c r="D20" s="97">
        <v>20</v>
      </c>
      <c r="E20" s="95">
        <f t="shared" si="0"/>
        <v>20</v>
      </c>
      <c r="F20" s="178" t="str">
        <f t="shared" si="1"/>
        <v/>
      </c>
      <c r="J20" s="68" t="s">
        <v>291</v>
      </c>
      <c r="K20" s="176"/>
    </row>
    <row r="21" spans="1:13">
      <c r="A21" s="95">
        <v>16</v>
      </c>
      <c r="B21" s="96" t="s">
        <v>158</v>
      </c>
      <c r="C21" s="95">
        <v>19</v>
      </c>
      <c r="D21" s="97">
        <v>18</v>
      </c>
      <c r="E21" s="95">
        <f t="shared" si="0"/>
        <v>19</v>
      </c>
      <c r="F21" s="178" t="str">
        <f t="shared" si="1"/>
        <v/>
      </c>
      <c r="J21" s="68" t="s">
        <v>292</v>
      </c>
      <c r="K21" s="176"/>
    </row>
    <row r="22" spans="1:13">
      <c r="A22" s="95">
        <v>17</v>
      </c>
      <c r="B22" s="96" t="s">
        <v>159</v>
      </c>
      <c r="C22" s="95">
        <v>19</v>
      </c>
      <c r="D22" s="97">
        <v>18</v>
      </c>
      <c r="E22" s="95">
        <f t="shared" si="0"/>
        <v>19</v>
      </c>
      <c r="F22" s="178" t="str">
        <f t="shared" si="1"/>
        <v/>
      </c>
    </row>
    <row r="23" spans="1:13">
      <c r="A23" s="95">
        <v>18</v>
      </c>
      <c r="B23" s="96" t="s">
        <v>160</v>
      </c>
      <c r="C23" s="95">
        <v>20</v>
      </c>
      <c r="D23" s="97">
        <v>20</v>
      </c>
      <c r="E23" s="95">
        <f t="shared" si="0"/>
        <v>20</v>
      </c>
      <c r="F23" s="178" t="str">
        <f t="shared" si="1"/>
        <v/>
      </c>
      <c r="H23" s="87"/>
      <c r="J23" s="184" t="s">
        <v>282</v>
      </c>
    </row>
    <row r="24" spans="1:13">
      <c r="A24" s="95">
        <v>19</v>
      </c>
      <c r="B24" s="96" t="s">
        <v>161</v>
      </c>
      <c r="C24" s="95">
        <v>16</v>
      </c>
      <c r="D24" s="97">
        <v>18</v>
      </c>
      <c r="E24" s="95">
        <f t="shared" si="0"/>
        <v>17</v>
      </c>
      <c r="F24" s="178" t="str">
        <f t="shared" si="1"/>
        <v/>
      </c>
      <c r="H24" s="68"/>
      <c r="J24" s="68" t="s">
        <v>293</v>
      </c>
      <c r="K24" s="176"/>
      <c r="M24" s="124"/>
    </row>
    <row r="25" spans="1:13">
      <c r="A25" s="95">
        <v>20</v>
      </c>
      <c r="B25" s="96" t="s">
        <v>162</v>
      </c>
      <c r="C25" s="95">
        <v>19</v>
      </c>
      <c r="D25" s="97">
        <v>18</v>
      </c>
      <c r="E25" s="95">
        <f t="shared" si="0"/>
        <v>19</v>
      </c>
      <c r="F25" s="178" t="str">
        <f t="shared" si="1"/>
        <v/>
      </c>
      <c r="H25" s="68"/>
    </row>
    <row r="26" spans="1:13">
      <c r="A26" s="95">
        <v>21</v>
      </c>
      <c r="B26" s="96" t="s">
        <v>163</v>
      </c>
      <c r="C26" s="95">
        <v>18</v>
      </c>
      <c r="D26" s="97">
        <v>16</v>
      </c>
      <c r="E26" s="95">
        <f t="shared" si="0"/>
        <v>17</v>
      </c>
      <c r="F26" s="178" t="str">
        <f t="shared" si="1"/>
        <v/>
      </c>
      <c r="H26" s="68"/>
    </row>
    <row r="27" spans="1:13">
      <c r="A27" s="95">
        <v>22</v>
      </c>
      <c r="B27" s="96" t="s">
        <v>164</v>
      </c>
      <c r="C27" s="95"/>
      <c r="D27" s="97"/>
      <c r="E27" s="95" t="str">
        <f t="shared" si="0"/>
        <v/>
      </c>
      <c r="F27" s="178" t="str">
        <f t="shared" si="1"/>
        <v>NSP</v>
      </c>
      <c r="H27" s="68"/>
      <c r="J27" s="68" t="s">
        <v>294</v>
      </c>
      <c r="K27" s="176"/>
      <c r="M27" s="124"/>
    </row>
    <row r="28" spans="1:13">
      <c r="A28" s="95">
        <v>23</v>
      </c>
      <c r="B28" s="96" t="s">
        <v>165</v>
      </c>
      <c r="C28" s="95">
        <v>16</v>
      </c>
      <c r="D28" s="97">
        <v>18</v>
      </c>
      <c r="E28" s="95">
        <f t="shared" si="0"/>
        <v>17</v>
      </c>
      <c r="F28" s="178" t="str">
        <f t="shared" si="1"/>
        <v/>
      </c>
      <c r="H28" s="68"/>
    </row>
    <row r="29" spans="1:13">
      <c r="A29" s="95">
        <v>24</v>
      </c>
      <c r="B29" s="96" t="s">
        <v>166</v>
      </c>
      <c r="C29" s="95">
        <v>17</v>
      </c>
      <c r="D29" s="97">
        <v>18</v>
      </c>
      <c r="E29" s="95">
        <f t="shared" si="0"/>
        <v>18</v>
      </c>
      <c r="F29" s="178" t="str">
        <f t="shared" si="1"/>
        <v/>
      </c>
      <c r="H29" s="68"/>
    </row>
    <row r="30" spans="1:13">
      <c r="A30" s="95">
        <v>25</v>
      </c>
      <c r="B30" s="96" t="s">
        <v>167</v>
      </c>
      <c r="C30" s="95">
        <v>18</v>
      </c>
      <c r="D30" s="97">
        <v>17</v>
      </c>
      <c r="E30" s="95">
        <f t="shared" si="0"/>
        <v>18</v>
      </c>
      <c r="F30" s="178" t="str">
        <f t="shared" si="1"/>
        <v/>
      </c>
      <c r="H30" s="68"/>
      <c r="M30" s="124"/>
    </row>
    <row r="31" spans="1:13">
      <c r="A31" s="95">
        <v>26</v>
      </c>
      <c r="B31" s="96" t="s">
        <v>168</v>
      </c>
      <c r="C31" s="95">
        <v>17</v>
      </c>
      <c r="D31" s="97">
        <v>19</v>
      </c>
      <c r="E31" s="95">
        <f t="shared" si="0"/>
        <v>18</v>
      </c>
      <c r="F31" s="178" t="str">
        <f t="shared" si="1"/>
        <v/>
      </c>
      <c r="H31" s="68"/>
    </row>
    <row r="32" spans="1:13">
      <c r="A32" s="95">
        <v>27</v>
      </c>
      <c r="B32" s="96" t="s">
        <v>169</v>
      </c>
      <c r="C32" s="95">
        <v>18</v>
      </c>
      <c r="D32" s="97">
        <v>18</v>
      </c>
      <c r="E32" s="95">
        <f t="shared" si="0"/>
        <v>18</v>
      </c>
      <c r="F32" s="178" t="str">
        <f t="shared" si="1"/>
        <v/>
      </c>
      <c r="H32" s="68"/>
    </row>
    <row r="33" spans="1:8">
      <c r="A33" s="95">
        <v>28</v>
      </c>
      <c r="B33" s="96" t="s">
        <v>170</v>
      </c>
      <c r="C33" s="95">
        <v>19</v>
      </c>
      <c r="D33" s="97">
        <v>18</v>
      </c>
      <c r="E33" s="95">
        <f t="shared" si="0"/>
        <v>19</v>
      </c>
      <c r="F33" s="178" t="str">
        <f t="shared" si="1"/>
        <v/>
      </c>
      <c r="H33" s="68"/>
    </row>
    <row r="34" spans="1:8" ht="15.75" thickBot="1">
      <c r="A34" s="95">
        <v>29</v>
      </c>
      <c r="B34" s="98" t="s">
        <v>171</v>
      </c>
      <c r="C34" s="99">
        <v>20</v>
      </c>
      <c r="D34" s="100">
        <v>20</v>
      </c>
      <c r="E34" s="99">
        <f t="shared" si="0"/>
        <v>20</v>
      </c>
      <c r="F34" s="179" t="str">
        <f t="shared" si="1"/>
        <v/>
      </c>
      <c r="H34" s="68"/>
    </row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55"/>
  <sheetViews>
    <sheetView tabSelected="1" workbookViewId="0">
      <selection activeCell="I1" sqref="I1"/>
    </sheetView>
  </sheetViews>
  <sheetFormatPr baseColWidth="10" defaultRowHeight="15"/>
  <cols>
    <col min="1" max="1" width="9.42578125" style="69" customWidth="1"/>
    <col min="2" max="2" width="13.85546875" style="69" customWidth="1"/>
    <col min="3" max="3" width="13.42578125" style="69" customWidth="1"/>
    <col min="4" max="4" width="1.7109375" style="70" customWidth="1"/>
    <col min="5" max="5" width="11.42578125" style="69" customWidth="1"/>
    <col min="6" max="6" width="8.140625" style="69" customWidth="1"/>
    <col min="7" max="7" width="14.5703125" style="69" customWidth="1"/>
    <col min="8" max="8" width="4.5703125" style="70" customWidth="1"/>
    <col min="9" max="9" width="17.28515625" style="69" customWidth="1"/>
    <col min="10" max="10" width="11.42578125" style="69"/>
    <col min="11" max="11" width="12.28515625" style="69" bestFit="1" customWidth="1"/>
    <col min="12" max="12" width="12.5703125" style="69" bestFit="1" customWidth="1"/>
    <col min="13" max="16384" width="11.42578125" style="69"/>
  </cols>
  <sheetData>
    <row r="1" spans="1:11">
      <c r="E1" s="71"/>
      <c r="F1" s="72"/>
      <c r="G1" s="73" t="s">
        <v>114</v>
      </c>
    </row>
    <row r="2" spans="1:11">
      <c r="A2" s="197" t="s">
        <v>115</v>
      </c>
      <c r="B2" s="197"/>
      <c r="C2" s="197"/>
      <c r="D2" s="74"/>
      <c r="E2" s="64" t="s">
        <v>116</v>
      </c>
      <c r="F2" s="65" t="s">
        <v>117</v>
      </c>
      <c r="G2" s="66" t="s">
        <v>118</v>
      </c>
      <c r="J2" s="75"/>
    </row>
    <row r="3" spans="1:11" ht="15.75">
      <c r="A3" s="76" t="s">
        <v>119</v>
      </c>
      <c r="B3" s="77" t="s">
        <v>120</v>
      </c>
      <c r="C3" s="76" t="s">
        <v>121</v>
      </c>
      <c r="E3" s="78" t="s">
        <v>122</v>
      </c>
      <c r="F3" s="79" t="s">
        <v>121</v>
      </c>
      <c r="G3" s="73" t="s">
        <v>121</v>
      </c>
      <c r="J3" s="67"/>
      <c r="K3" s="105" t="s">
        <v>123</v>
      </c>
    </row>
    <row r="4" spans="1:11">
      <c r="A4" s="80">
        <v>38161</v>
      </c>
      <c r="B4" s="81" t="s">
        <v>124</v>
      </c>
      <c r="C4" s="80">
        <v>31.974330296063602</v>
      </c>
      <c r="E4" s="180">
        <f>ROUND(C4,2)</f>
        <v>31.97</v>
      </c>
      <c r="F4" s="69">
        <f>INT(C4)</f>
        <v>31</v>
      </c>
      <c r="G4" s="69">
        <f ca="1">RANDBETWEEN(MIN(Monto),MAX(Monto))</f>
        <v>4</v>
      </c>
      <c r="J4" s="75" t="s">
        <v>125</v>
      </c>
    </row>
    <row r="5" spans="1:11">
      <c r="A5" s="80">
        <v>38167</v>
      </c>
      <c r="B5" s="81" t="s">
        <v>126</v>
      </c>
      <c r="C5" s="80">
        <v>72.295167664219122</v>
      </c>
      <c r="E5" s="180">
        <f t="shared" ref="E5:E68" si="0">ROUND(C5,2)</f>
        <v>72.3</v>
      </c>
      <c r="F5" s="69">
        <f t="shared" ref="F5:F68" si="1">INT(C5)</f>
        <v>72</v>
      </c>
      <c r="G5" s="69">
        <f ca="1">RANDBETWEEN(MIN(Monto),MAX(Monto))</f>
        <v>37</v>
      </c>
      <c r="J5" s="82" t="s">
        <v>127</v>
      </c>
    </row>
    <row r="6" spans="1:11">
      <c r="A6" s="80">
        <v>38164</v>
      </c>
      <c r="B6" s="81" t="s">
        <v>124</v>
      </c>
      <c r="C6" s="80">
        <v>63.725808213793321</v>
      </c>
      <c r="E6" s="180">
        <f t="shared" si="0"/>
        <v>63.73</v>
      </c>
      <c r="F6" s="69">
        <f t="shared" si="1"/>
        <v>63</v>
      </c>
      <c r="G6" s="69">
        <f ca="1">RANDBETWEEN(MIN(Monto),MAX(Monto))</f>
        <v>92</v>
      </c>
      <c r="J6" s="82" t="s">
        <v>128</v>
      </c>
    </row>
    <row r="7" spans="1:11">
      <c r="A7" s="80">
        <v>38171</v>
      </c>
      <c r="B7" s="81" t="s">
        <v>129</v>
      </c>
      <c r="C7" s="80">
        <v>34.91931505022032</v>
      </c>
      <c r="E7" s="180">
        <f t="shared" si="0"/>
        <v>34.92</v>
      </c>
      <c r="F7" s="69">
        <f t="shared" si="1"/>
        <v>34</v>
      </c>
      <c r="G7" s="69">
        <f ca="1">RANDBETWEEN(MIN(Monto),MAX(Monto))</f>
        <v>91</v>
      </c>
    </row>
    <row r="8" spans="1:11">
      <c r="A8" s="80">
        <v>38182</v>
      </c>
      <c r="B8" s="81" t="s">
        <v>126</v>
      </c>
      <c r="C8" s="80">
        <v>51.503287507896367</v>
      </c>
      <c r="E8" s="180">
        <f t="shared" si="0"/>
        <v>51.5</v>
      </c>
      <c r="F8" s="69">
        <f t="shared" si="1"/>
        <v>51</v>
      </c>
      <c r="G8" s="69">
        <f ca="1">RANDBETWEEN(MIN(Monto),MAX(Monto))</f>
        <v>27</v>
      </c>
      <c r="J8" s="75" t="s">
        <v>130</v>
      </c>
    </row>
    <row r="9" spans="1:11">
      <c r="A9" s="80">
        <v>38197</v>
      </c>
      <c r="B9" s="81" t="s">
        <v>124</v>
      </c>
      <c r="C9" s="80">
        <v>75.239830016037871</v>
      </c>
      <c r="E9" s="180">
        <f t="shared" si="0"/>
        <v>75.239999999999995</v>
      </c>
      <c r="F9" s="69">
        <f t="shared" si="1"/>
        <v>75</v>
      </c>
      <c r="G9" s="69">
        <f ca="1">RANDBETWEEN(MIN(Monto),MAX(Monto))</f>
        <v>45</v>
      </c>
      <c r="J9" s="82" t="s">
        <v>124</v>
      </c>
    </row>
    <row r="10" spans="1:11">
      <c r="A10" s="80">
        <v>38163</v>
      </c>
      <c r="B10" s="81" t="s">
        <v>131</v>
      </c>
      <c r="C10" s="80">
        <v>47.424305786581414</v>
      </c>
      <c r="E10" s="180">
        <f t="shared" si="0"/>
        <v>47.42</v>
      </c>
      <c r="F10" s="69">
        <f t="shared" si="1"/>
        <v>47</v>
      </c>
      <c r="G10" s="69">
        <f ca="1">RANDBETWEEN(MIN(Monto),MAX(Monto))</f>
        <v>20</v>
      </c>
      <c r="J10" s="82" t="s">
        <v>126</v>
      </c>
    </row>
    <row r="11" spans="1:11">
      <c r="A11" s="80">
        <v>38163</v>
      </c>
      <c r="B11" s="81" t="s">
        <v>132</v>
      </c>
      <c r="C11" s="80">
        <v>12.873056878707523</v>
      </c>
      <c r="E11" s="180">
        <f t="shared" si="0"/>
        <v>12.87</v>
      </c>
      <c r="F11" s="69">
        <f t="shared" si="1"/>
        <v>12</v>
      </c>
      <c r="G11" s="69">
        <f ca="1">RANDBETWEEN(MIN(Monto),MAX(Monto))</f>
        <v>18</v>
      </c>
      <c r="J11" s="82" t="s">
        <v>129</v>
      </c>
    </row>
    <row r="12" spans="1:11">
      <c r="A12" s="80">
        <v>38147</v>
      </c>
      <c r="B12" s="81" t="s">
        <v>133</v>
      </c>
      <c r="C12" s="80">
        <v>55.981238199458176</v>
      </c>
      <c r="E12" s="180">
        <f t="shared" si="0"/>
        <v>55.98</v>
      </c>
      <c r="F12" s="69">
        <f t="shared" si="1"/>
        <v>55</v>
      </c>
      <c r="G12" s="69">
        <f ca="1">RANDBETWEEN(MIN(Monto),MAX(Monto))</f>
        <v>67</v>
      </c>
      <c r="J12" s="82" t="s">
        <v>131</v>
      </c>
    </row>
    <row r="13" spans="1:11">
      <c r="A13" s="80">
        <v>38170</v>
      </c>
      <c r="B13" s="81" t="s">
        <v>131</v>
      </c>
      <c r="C13" s="80">
        <v>52.269101775603247</v>
      </c>
      <c r="E13" s="180">
        <f t="shared" si="0"/>
        <v>52.27</v>
      </c>
      <c r="F13" s="69">
        <f t="shared" si="1"/>
        <v>52</v>
      </c>
      <c r="G13" s="69">
        <f ca="1">RANDBETWEEN(MIN(Monto),MAX(Monto))</f>
        <v>10</v>
      </c>
      <c r="J13" s="82" t="s">
        <v>133</v>
      </c>
    </row>
    <row r="14" spans="1:11">
      <c r="A14" s="80">
        <v>38187</v>
      </c>
      <c r="B14" s="81" t="s">
        <v>132</v>
      </c>
      <c r="C14" s="80">
        <v>20.102956562648977</v>
      </c>
      <c r="E14" s="180">
        <f t="shared" si="0"/>
        <v>20.100000000000001</v>
      </c>
      <c r="F14" s="69">
        <f t="shared" si="1"/>
        <v>20</v>
      </c>
      <c r="G14" s="69">
        <f ca="1">RANDBETWEEN(MIN(Monto),MAX(Monto))</f>
        <v>34</v>
      </c>
      <c r="J14" s="83" t="s">
        <v>132</v>
      </c>
    </row>
    <row r="15" spans="1:11">
      <c r="A15" s="80">
        <v>38194</v>
      </c>
      <c r="B15" s="81" t="s">
        <v>133</v>
      </c>
      <c r="C15" s="80">
        <v>87.760815625350034</v>
      </c>
      <c r="E15" s="180">
        <f t="shared" si="0"/>
        <v>87.76</v>
      </c>
      <c r="F15" s="69">
        <f t="shared" si="1"/>
        <v>87</v>
      </c>
      <c r="G15" s="69">
        <f ca="1">RANDBETWEEN(MIN(Monto),MAX(Monto))</f>
        <v>97</v>
      </c>
    </row>
    <row r="16" spans="1:11">
      <c r="A16" s="80">
        <v>38166</v>
      </c>
      <c r="B16" s="81" t="s">
        <v>131</v>
      </c>
      <c r="C16" s="80">
        <v>59.89885226714442</v>
      </c>
      <c r="E16" s="180">
        <f t="shared" si="0"/>
        <v>59.9</v>
      </c>
      <c r="F16" s="69">
        <f t="shared" si="1"/>
        <v>59</v>
      </c>
      <c r="G16" s="69">
        <f ca="1">RANDBETWEEN(MIN(Monto),MAX(Monto))</f>
        <v>74</v>
      </c>
      <c r="J16" s="84" t="s">
        <v>134</v>
      </c>
    </row>
    <row r="17" spans="1:14">
      <c r="A17" s="80">
        <v>38166</v>
      </c>
      <c r="B17" s="81" t="s">
        <v>133</v>
      </c>
      <c r="C17" s="80">
        <v>35.998245204385206</v>
      </c>
      <c r="E17" s="180">
        <f t="shared" si="0"/>
        <v>36</v>
      </c>
      <c r="F17" s="69">
        <f t="shared" si="1"/>
        <v>35</v>
      </c>
      <c r="G17" s="69">
        <f ca="1">RANDBETWEEN(MIN(Monto),MAX(Monto))</f>
        <v>58</v>
      </c>
      <c r="N17" s="85"/>
    </row>
    <row r="18" spans="1:14">
      <c r="A18" s="80">
        <v>38146</v>
      </c>
      <c r="B18" s="81" t="s">
        <v>133</v>
      </c>
      <c r="C18" s="80">
        <v>5.0010045357096411</v>
      </c>
      <c r="E18" s="180">
        <f t="shared" si="0"/>
        <v>5</v>
      </c>
      <c r="F18" s="69">
        <f t="shared" si="1"/>
        <v>5</v>
      </c>
      <c r="G18" s="69">
        <f ca="1">RANDBETWEEN(MIN(Monto),MAX(Monto))</f>
        <v>21</v>
      </c>
      <c r="J18" s="86" t="s">
        <v>135</v>
      </c>
    </row>
    <row r="19" spans="1:14">
      <c r="A19" s="80">
        <v>38153</v>
      </c>
      <c r="B19" s="81" t="s">
        <v>129</v>
      </c>
      <c r="C19" s="80">
        <v>38.426216098618852</v>
      </c>
      <c r="E19" s="180">
        <f t="shared" si="0"/>
        <v>38.43</v>
      </c>
      <c r="F19" s="69">
        <f t="shared" si="1"/>
        <v>38</v>
      </c>
      <c r="G19" s="69">
        <f ca="1">RANDBETWEEN(MIN(Monto),MAX(Monto))</f>
        <v>50</v>
      </c>
      <c r="J19" s="82" t="s">
        <v>124</v>
      </c>
    </row>
    <row r="20" spans="1:14">
      <c r="A20" s="80">
        <v>38165</v>
      </c>
      <c r="B20" s="81" t="s">
        <v>132</v>
      </c>
      <c r="C20" s="80">
        <v>86.031696722950684</v>
      </c>
      <c r="E20" s="180">
        <f t="shared" si="0"/>
        <v>86.03</v>
      </c>
      <c r="F20" s="69">
        <f t="shared" si="1"/>
        <v>86</v>
      </c>
      <c r="G20" s="69">
        <f ca="1">RANDBETWEEN(MIN(Monto),MAX(Monto))</f>
        <v>84</v>
      </c>
      <c r="J20" s="82" t="s">
        <v>126</v>
      </c>
    </row>
    <row r="21" spans="1:14">
      <c r="A21" s="80">
        <v>38181</v>
      </c>
      <c r="B21" s="81" t="s">
        <v>126</v>
      </c>
      <c r="C21" s="80">
        <v>2.6743609608719021</v>
      </c>
      <c r="E21" s="180">
        <f t="shared" si="0"/>
        <v>2.67</v>
      </c>
      <c r="F21" s="69">
        <f t="shared" si="1"/>
        <v>2</v>
      </c>
      <c r="G21" s="69">
        <f ca="1">RANDBETWEEN(MIN(Monto),MAX(Monto))</f>
        <v>2</v>
      </c>
      <c r="J21" s="82" t="s">
        <v>129</v>
      </c>
    </row>
    <row r="22" spans="1:14">
      <c r="A22" s="80">
        <v>38170</v>
      </c>
      <c r="B22" s="81" t="s">
        <v>131</v>
      </c>
      <c r="C22" s="80">
        <v>21.177226520818742</v>
      </c>
      <c r="E22" s="180">
        <f t="shared" si="0"/>
        <v>21.18</v>
      </c>
      <c r="F22" s="69">
        <f t="shared" si="1"/>
        <v>21</v>
      </c>
      <c r="G22" s="69">
        <f ca="1">RANDBETWEEN(MIN(Monto),MAX(Monto))</f>
        <v>5</v>
      </c>
      <c r="J22" s="82" t="s">
        <v>131</v>
      </c>
    </row>
    <row r="23" spans="1:14">
      <c r="A23" s="80">
        <v>38160</v>
      </c>
      <c r="B23" s="81" t="s">
        <v>124</v>
      </c>
      <c r="C23" s="80">
        <v>5.4169681831301109</v>
      </c>
      <c r="E23" s="180">
        <f t="shared" si="0"/>
        <v>5.42</v>
      </c>
      <c r="F23" s="69">
        <f t="shared" si="1"/>
        <v>5</v>
      </c>
      <c r="G23" s="69">
        <f ca="1">RANDBETWEEN(MIN(Monto),MAX(Monto))</f>
        <v>83</v>
      </c>
      <c r="J23" s="82" t="s">
        <v>133</v>
      </c>
    </row>
    <row r="24" spans="1:14">
      <c r="A24" s="80">
        <v>38165</v>
      </c>
      <c r="B24" s="81" t="s">
        <v>131</v>
      </c>
      <c r="C24" s="80">
        <v>13.306616868769282</v>
      </c>
      <c r="E24" s="180">
        <f t="shared" si="0"/>
        <v>13.31</v>
      </c>
      <c r="F24" s="69">
        <f t="shared" si="1"/>
        <v>13</v>
      </c>
      <c r="G24" s="69">
        <f ca="1">RANDBETWEEN(MIN(Monto),MAX(Monto))</f>
        <v>16</v>
      </c>
      <c r="J24" s="83" t="s">
        <v>132</v>
      </c>
    </row>
    <row r="25" spans="1:14">
      <c r="A25" s="80">
        <v>38197</v>
      </c>
      <c r="B25" s="81" t="s">
        <v>129</v>
      </c>
      <c r="C25" s="80">
        <v>18.408733725371018</v>
      </c>
      <c r="E25" s="180">
        <f t="shared" si="0"/>
        <v>18.41</v>
      </c>
      <c r="F25" s="69">
        <f t="shared" si="1"/>
        <v>18</v>
      </c>
      <c r="G25" s="69">
        <f ca="1">RANDBETWEEN(MIN(Monto),MAX(Monto))</f>
        <v>42</v>
      </c>
    </row>
    <row r="26" spans="1:14">
      <c r="A26" s="80">
        <v>38151</v>
      </c>
      <c r="B26" s="81" t="s">
        <v>131</v>
      </c>
      <c r="C26" s="80">
        <v>87.24134772769834</v>
      </c>
      <c r="E26" s="180">
        <f t="shared" si="0"/>
        <v>87.24</v>
      </c>
      <c r="F26" s="69">
        <f t="shared" si="1"/>
        <v>87</v>
      </c>
      <c r="G26" s="69">
        <f ca="1">RANDBETWEEN(MIN(Monto),MAX(Monto))</f>
        <v>86</v>
      </c>
      <c r="J26" s="86" t="s">
        <v>136</v>
      </c>
    </row>
    <row r="27" spans="1:14">
      <c r="A27" s="80">
        <v>38166</v>
      </c>
      <c r="B27" s="81" t="s">
        <v>132</v>
      </c>
      <c r="C27" s="80">
        <v>10.026077654793575</v>
      </c>
      <c r="E27" s="180">
        <f t="shared" si="0"/>
        <v>10.029999999999999</v>
      </c>
      <c r="F27" s="69">
        <f t="shared" si="1"/>
        <v>10</v>
      </c>
      <c r="G27" s="69">
        <f ca="1">RANDBETWEEN(MIN(Monto),MAX(Monto))</f>
        <v>25</v>
      </c>
    </row>
    <row r="28" spans="1:14">
      <c r="A28" s="80">
        <v>38160</v>
      </c>
      <c r="B28" s="81" t="s">
        <v>132</v>
      </c>
      <c r="C28" s="80">
        <v>88.075439708548501</v>
      </c>
      <c r="E28" s="180">
        <f t="shared" si="0"/>
        <v>88.08</v>
      </c>
      <c r="F28" s="69">
        <f t="shared" si="1"/>
        <v>88</v>
      </c>
      <c r="G28" s="69">
        <f ca="1">RANDBETWEEN(MIN(Monto),MAX(Monto))</f>
        <v>31</v>
      </c>
      <c r="J28" s="75" t="s">
        <v>137</v>
      </c>
    </row>
    <row r="29" spans="1:14">
      <c r="A29" s="80">
        <v>38186</v>
      </c>
      <c r="B29" s="81" t="s">
        <v>124</v>
      </c>
      <c r="C29" s="80">
        <v>62.44444992767626</v>
      </c>
      <c r="E29" s="180">
        <f t="shared" si="0"/>
        <v>62.44</v>
      </c>
      <c r="F29" s="69">
        <f t="shared" si="1"/>
        <v>62</v>
      </c>
      <c r="G29" s="69">
        <f ca="1">RANDBETWEEN(MIN(Monto),MAX(Monto))</f>
        <v>44</v>
      </c>
    </row>
    <row r="30" spans="1:14">
      <c r="A30" s="80">
        <v>38150</v>
      </c>
      <c r="B30" s="81" t="s">
        <v>124</v>
      </c>
      <c r="C30" s="80">
        <v>83.73295099785436</v>
      </c>
      <c r="E30" s="180">
        <f t="shared" si="0"/>
        <v>83.73</v>
      </c>
      <c r="F30" s="69">
        <f t="shared" si="1"/>
        <v>83</v>
      </c>
      <c r="G30" s="69">
        <f ca="1">RANDBETWEEN(MIN(Monto),MAX(Monto))</f>
        <v>71</v>
      </c>
    </row>
    <row r="31" spans="1:14">
      <c r="A31" s="80">
        <v>38149</v>
      </c>
      <c r="B31" s="81" t="s">
        <v>126</v>
      </c>
      <c r="C31" s="80">
        <v>15.625964794929015</v>
      </c>
      <c r="E31" s="180">
        <f t="shared" si="0"/>
        <v>15.63</v>
      </c>
      <c r="F31" s="69">
        <f t="shared" si="1"/>
        <v>15</v>
      </c>
      <c r="G31" s="69">
        <f ca="1">RANDBETWEEN(MIN(Monto),MAX(Monto))</f>
        <v>81</v>
      </c>
    </row>
    <row r="32" spans="1:14">
      <c r="A32" s="80">
        <v>38175</v>
      </c>
      <c r="B32" s="81" t="s">
        <v>129</v>
      </c>
      <c r="C32" s="80">
        <v>65.868495394032678</v>
      </c>
      <c r="E32" s="180">
        <f t="shared" si="0"/>
        <v>65.87</v>
      </c>
      <c r="F32" s="69">
        <f t="shared" si="1"/>
        <v>65</v>
      </c>
      <c r="G32" s="69">
        <f ca="1">RANDBETWEEN(MIN(Monto),MAX(Monto))</f>
        <v>50</v>
      </c>
    </row>
    <row r="33" spans="1:7">
      <c r="A33" s="80">
        <v>38146</v>
      </c>
      <c r="B33" s="81" t="s">
        <v>129</v>
      </c>
      <c r="C33" s="80">
        <v>73.306662844455147</v>
      </c>
      <c r="E33" s="180">
        <f t="shared" si="0"/>
        <v>73.31</v>
      </c>
      <c r="F33" s="69">
        <f t="shared" si="1"/>
        <v>73</v>
      </c>
      <c r="G33" s="69">
        <f ca="1">RANDBETWEEN(MIN(Monto),MAX(Monto))</f>
        <v>10</v>
      </c>
    </row>
    <row r="34" spans="1:7">
      <c r="A34" s="80">
        <v>38143</v>
      </c>
      <c r="B34" s="81" t="s">
        <v>126</v>
      </c>
      <c r="C34" s="80">
        <v>43.07628285946894</v>
      </c>
      <c r="E34" s="180">
        <f t="shared" si="0"/>
        <v>43.08</v>
      </c>
      <c r="F34" s="69">
        <f t="shared" si="1"/>
        <v>43</v>
      </c>
      <c r="G34" s="69">
        <f ca="1">RANDBETWEEN(MIN(Monto),MAX(Monto))</f>
        <v>61</v>
      </c>
    </row>
    <row r="35" spans="1:7">
      <c r="A35" s="80">
        <v>38160</v>
      </c>
      <c r="B35" s="81" t="s">
        <v>131</v>
      </c>
      <c r="C35" s="80">
        <v>49.396389734534111</v>
      </c>
      <c r="E35" s="180">
        <f t="shared" si="0"/>
        <v>49.4</v>
      </c>
      <c r="F35" s="69">
        <f t="shared" si="1"/>
        <v>49</v>
      </c>
      <c r="G35" s="69">
        <f ca="1">RANDBETWEEN(MIN(Monto),MAX(Monto))</f>
        <v>24</v>
      </c>
    </row>
    <row r="36" spans="1:7">
      <c r="A36" s="80">
        <v>38170</v>
      </c>
      <c r="B36" s="81" t="s">
        <v>133</v>
      </c>
      <c r="C36" s="80">
        <v>94.198988258806082</v>
      </c>
      <c r="E36" s="180">
        <f t="shared" si="0"/>
        <v>94.2</v>
      </c>
      <c r="F36" s="69">
        <f t="shared" si="1"/>
        <v>94</v>
      </c>
      <c r="G36" s="69">
        <f ca="1">RANDBETWEEN(MIN(Monto),MAX(Monto))</f>
        <v>86</v>
      </c>
    </row>
    <row r="37" spans="1:7">
      <c r="A37" s="80">
        <v>38147</v>
      </c>
      <c r="B37" s="81" t="s">
        <v>124</v>
      </c>
      <c r="C37" s="80">
        <v>38.048372496513473</v>
      </c>
      <c r="E37" s="180">
        <f t="shared" si="0"/>
        <v>38.049999999999997</v>
      </c>
      <c r="F37" s="69">
        <f t="shared" si="1"/>
        <v>38</v>
      </c>
      <c r="G37" s="69">
        <f ca="1">RANDBETWEEN(MIN(Monto),MAX(Monto))</f>
        <v>11</v>
      </c>
    </row>
    <row r="38" spans="1:7">
      <c r="A38" s="80">
        <v>38185</v>
      </c>
      <c r="B38" s="81" t="s">
        <v>126</v>
      </c>
      <c r="C38" s="80">
        <v>23.706029495213983</v>
      </c>
      <c r="E38" s="180">
        <f t="shared" si="0"/>
        <v>23.71</v>
      </c>
      <c r="F38" s="69">
        <f t="shared" si="1"/>
        <v>23</v>
      </c>
      <c r="G38" s="69">
        <f ca="1">RANDBETWEEN(MIN(Monto),MAX(Monto))</f>
        <v>78</v>
      </c>
    </row>
    <row r="39" spans="1:7">
      <c r="A39" s="80">
        <v>38175</v>
      </c>
      <c r="B39" s="81" t="s">
        <v>131</v>
      </c>
      <c r="C39" s="80">
        <v>6.7307375348228504</v>
      </c>
      <c r="E39" s="180">
        <f t="shared" si="0"/>
        <v>6.73</v>
      </c>
      <c r="F39" s="69">
        <f t="shared" si="1"/>
        <v>6</v>
      </c>
      <c r="G39" s="69">
        <f ca="1">RANDBETWEEN(MIN(Monto),MAX(Monto))</f>
        <v>8</v>
      </c>
    </row>
    <row r="40" spans="1:7">
      <c r="A40" s="80">
        <v>38178</v>
      </c>
      <c r="B40" s="81" t="s">
        <v>129</v>
      </c>
      <c r="C40" s="80">
        <v>47.722797885911291</v>
      </c>
      <c r="E40" s="180">
        <f t="shared" si="0"/>
        <v>47.72</v>
      </c>
      <c r="F40" s="69">
        <f t="shared" si="1"/>
        <v>47</v>
      </c>
      <c r="G40" s="69">
        <f ca="1">RANDBETWEEN(MIN(Monto),MAX(Monto))</f>
        <v>30</v>
      </c>
    </row>
    <row r="41" spans="1:7">
      <c r="A41" s="80">
        <v>38189</v>
      </c>
      <c r="B41" s="81" t="s">
        <v>133</v>
      </c>
      <c r="C41" s="80">
        <v>87.95709093757111</v>
      </c>
      <c r="E41" s="180">
        <f t="shared" si="0"/>
        <v>87.96</v>
      </c>
      <c r="F41" s="69">
        <f t="shared" si="1"/>
        <v>87</v>
      </c>
      <c r="G41" s="69">
        <f ca="1">RANDBETWEEN(MIN(Monto),MAX(Monto))</f>
        <v>77</v>
      </c>
    </row>
    <row r="42" spans="1:7">
      <c r="A42" s="80">
        <v>38198</v>
      </c>
      <c r="B42" s="81" t="s">
        <v>132</v>
      </c>
      <c r="C42" s="80">
        <v>40.83767685479458</v>
      </c>
      <c r="E42" s="180">
        <f t="shared" si="0"/>
        <v>40.840000000000003</v>
      </c>
      <c r="F42" s="69">
        <f t="shared" si="1"/>
        <v>40</v>
      </c>
      <c r="G42" s="69">
        <f ca="1">RANDBETWEEN(MIN(Monto),MAX(Monto))</f>
        <v>15</v>
      </c>
    </row>
    <row r="43" spans="1:7">
      <c r="A43" s="80">
        <v>38146</v>
      </c>
      <c r="B43" s="81" t="s">
        <v>129</v>
      </c>
      <c r="C43" s="80">
        <v>79.077456977584234</v>
      </c>
      <c r="E43" s="180">
        <f t="shared" si="0"/>
        <v>79.08</v>
      </c>
      <c r="F43" s="69">
        <f t="shared" si="1"/>
        <v>79</v>
      </c>
      <c r="G43" s="69">
        <f ca="1">RANDBETWEEN(MIN(Monto),MAX(Monto))</f>
        <v>83</v>
      </c>
    </row>
    <row r="44" spans="1:7">
      <c r="A44" s="80">
        <v>38182</v>
      </c>
      <c r="B44" s="81" t="s">
        <v>124</v>
      </c>
      <c r="C44" s="80">
        <v>95.882083775275191</v>
      </c>
      <c r="E44" s="180">
        <f t="shared" si="0"/>
        <v>95.88</v>
      </c>
      <c r="F44" s="69">
        <f t="shared" si="1"/>
        <v>95</v>
      </c>
      <c r="G44" s="69">
        <f ca="1">RANDBETWEEN(MIN(Monto),MAX(Monto))</f>
        <v>61</v>
      </c>
    </row>
    <row r="45" spans="1:7">
      <c r="A45" s="80">
        <v>38182</v>
      </c>
      <c r="B45" s="81" t="s">
        <v>126</v>
      </c>
      <c r="C45" s="80">
        <v>81.190790080824286</v>
      </c>
      <c r="E45" s="180">
        <f t="shared" si="0"/>
        <v>81.19</v>
      </c>
      <c r="F45" s="69">
        <f t="shared" si="1"/>
        <v>81</v>
      </c>
      <c r="G45" s="69">
        <f ca="1">RANDBETWEEN(MIN(Monto),MAX(Monto))</f>
        <v>39</v>
      </c>
    </row>
    <row r="46" spans="1:7">
      <c r="A46" s="80">
        <v>38169</v>
      </c>
      <c r="B46" s="81" t="s">
        <v>133</v>
      </c>
      <c r="C46" s="80">
        <v>59.592715414935427</v>
      </c>
      <c r="E46" s="180">
        <f t="shared" si="0"/>
        <v>59.59</v>
      </c>
      <c r="F46" s="69">
        <f t="shared" si="1"/>
        <v>59</v>
      </c>
      <c r="G46" s="69">
        <f ca="1">RANDBETWEEN(MIN(Monto),MAX(Monto))</f>
        <v>96</v>
      </c>
    </row>
    <row r="47" spans="1:7">
      <c r="A47" s="80">
        <v>38168</v>
      </c>
      <c r="B47" s="81" t="s">
        <v>133</v>
      </c>
      <c r="C47" s="80">
        <v>49.398071481052327</v>
      </c>
      <c r="E47" s="180">
        <f t="shared" si="0"/>
        <v>49.4</v>
      </c>
      <c r="F47" s="69">
        <f t="shared" si="1"/>
        <v>49</v>
      </c>
      <c r="G47" s="69">
        <f ca="1">RANDBETWEEN(MIN(Monto),MAX(Monto))</f>
        <v>6</v>
      </c>
    </row>
    <row r="48" spans="1:7">
      <c r="A48" s="80">
        <v>38192</v>
      </c>
      <c r="B48" s="81" t="s">
        <v>131</v>
      </c>
      <c r="C48" s="80">
        <v>94.667372504987384</v>
      </c>
      <c r="E48" s="180">
        <f t="shared" si="0"/>
        <v>94.67</v>
      </c>
      <c r="F48" s="69">
        <f t="shared" si="1"/>
        <v>94</v>
      </c>
      <c r="G48" s="69">
        <f ca="1">RANDBETWEEN(MIN(Monto),MAX(Monto))</f>
        <v>15</v>
      </c>
    </row>
    <row r="49" spans="1:7">
      <c r="A49" s="80">
        <v>38157</v>
      </c>
      <c r="B49" s="81" t="s">
        <v>131</v>
      </c>
      <c r="C49" s="80">
        <v>10.933055154516341</v>
      </c>
      <c r="E49" s="180">
        <f t="shared" si="0"/>
        <v>10.93</v>
      </c>
      <c r="F49" s="69">
        <f t="shared" si="1"/>
        <v>10</v>
      </c>
      <c r="G49" s="69">
        <f ca="1">RANDBETWEEN(MIN(Monto),MAX(Monto))</f>
        <v>37</v>
      </c>
    </row>
    <row r="50" spans="1:7">
      <c r="A50" s="80">
        <v>38185</v>
      </c>
      <c r="B50" s="81" t="s">
        <v>124</v>
      </c>
      <c r="C50" s="80">
        <v>8.3076876443493042</v>
      </c>
      <c r="E50" s="180">
        <f t="shared" si="0"/>
        <v>8.31</v>
      </c>
      <c r="F50" s="69">
        <f t="shared" si="1"/>
        <v>8</v>
      </c>
      <c r="G50" s="69">
        <f ca="1">RANDBETWEEN(MIN(Monto),MAX(Monto))</f>
        <v>89</v>
      </c>
    </row>
    <row r="51" spans="1:7">
      <c r="A51" s="80">
        <v>38178</v>
      </c>
      <c r="B51" s="81" t="s">
        <v>132</v>
      </c>
      <c r="C51" s="80">
        <v>86.507196312762886</v>
      </c>
      <c r="E51" s="180">
        <f t="shared" si="0"/>
        <v>86.51</v>
      </c>
      <c r="F51" s="69">
        <f t="shared" si="1"/>
        <v>86</v>
      </c>
      <c r="G51" s="69">
        <f ca="1">RANDBETWEEN(MIN(Monto),MAX(Monto))</f>
        <v>11</v>
      </c>
    </row>
    <row r="52" spans="1:7">
      <c r="A52" s="80">
        <v>38154</v>
      </c>
      <c r="B52" s="81" t="s">
        <v>133</v>
      </c>
      <c r="C52" s="80">
        <v>24.790283524723833</v>
      </c>
      <c r="E52" s="180">
        <f t="shared" si="0"/>
        <v>24.79</v>
      </c>
      <c r="F52" s="69">
        <f t="shared" si="1"/>
        <v>24</v>
      </c>
      <c r="G52" s="69">
        <f ca="1">RANDBETWEEN(MIN(Monto),MAX(Monto))</f>
        <v>56</v>
      </c>
    </row>
    <row r="53" spans="1:7">
      <c r="A53" s="80">
        <v>38148</v>
      </c>
      <c r="B53" s="81" t="s">
        <v>133</v>
      </c>
      <c r="C53" s="80">
        <v>55.259511005348202</v>
      </c>
      <c r="E53" s="180">
        <f t="shared" si="0"/>
        <v>55.26</v>
      </c>
      <c r="F53" s="69">
        <f t="shared" si="1"/>
        <v>55</v>
      </c>
      <c r="G53" s="69">
        <f ca="1">RANDBETWEEN(MIN(Monto),MAX(Monto))</f>
        <v>89</v>
      </c>
    </row>
    <row r="54" spans="1:7">
      <c r="A54" s="80">
        <v>38156</v>
      </c>
      <c r="B54" s="81" t="s">
        <v>133</v>
      </c>
      <c r="C54" s="80">
        <v>67.002762123104105</v>
      </c>
      <c r="E54" s="180">
        <f t="shared" si="0"/>
        <v>67</v>
      </c>
      <c r="F54" s="69">
        <f t="shared" si="1"/>
        <v>67</v>
      </c>
      <c r="G54" s="69">
        <f ca="1">RANDBETWEEN(MIN(Monto),MAX(Monto))</f>
        <v>17</v>
      </c>
    </row>
    <row r="55" spans="1:7">
      <c r="A55" s="80">
        <v>38146</v>
      </c>
      <c r="B55" s="81" t="s">
        <v>131</v>
      </c>
      <c r="C55" s="80">
        <v>62.096107327372273</v>
      </c>
      <c r="E55" s="180">
        <f t="shared" si="0"/>
        <v>62.1</v>
      </c>
      <c r="F55" s="69">
        <f t="shared" si="1"/>
        <v>62</v>
      </c>
      <c r="G55" s="69">
        <f ca="1">RANDBETWEEN(MIN(Monto),MAX(Monto))</f>
        <v>12</v>
      </c>
    </row>
    <row r="56" spans="1:7">
      <c r="A56" s="80">
        <v>38194</v>
      </c>
      <c r="B56" s="81" t="s">
        <v>126</v>
      </c>
      <c r="C56" s="80">
        <v>23.484468323727459</v>
      </c>
      <c r="E56" s="180">
        <f t="shared" si="0"/>
        <v>23.48</v>
      </c>
      <c r="F56" s="69">
        <f t="shared" si="1"/>
        <v>23</v>
      </c>
      <c r="G56" s="69">
        <f ca="1">RANDBETWEEN(MIN(Monto),MAX(Monto))</f>
        <v>21</v>
      </c>
    </row>
    <row r="57" spans="1:7">
      <c r="A57" s="80">
        <v>38145</v>
      </c>
      <c r="B57" s="81" t="s">
        <v>131</v>
      </c>
      <c r="C57" s="80">
        <v>99.287481088313172</v>
      </c>
      <c r="E57" s="180">
        <f t="shared" si="0"/>
        <v>99.29</v>
      </c>
      <c r="F57" s="69">
        <f t="shared" si="1"/>
        <v>99</v>
      </c>
      <c r="G57" s="69">
        <f ca="1">RANDBETWEEN(MIN(Monto),MAX(Monto))</f>
        <v>16</v>
      </c>
    </row>
    <row r="58" spans="1:7">
      <c r="A58" s="80">
        <v>38159</v>
      </c>
      <c r="B58" s="81" t="s">
        <v>132</v>
      </c>
      <c r="C58" s="80">
        <v>90.569000588645594</v>
      </c>
      <c r="E58" s="180">
        <f t="shared" si="0"/>
        <v>90.57</v>
      </c>
      <c r="F58" s="69">
        <f t="shared" si="1"/>
        <v>90</v>
      </c>
      <c r="G58" s="69">
        <f ca="1">RANDBETWEEN(MIN(Monto),MAX(Monto))</f>
        <v>88</v>
      </c>
    </row>
    <row r="59" spans="1:7">
      <c r="A59" s="80">
        <v>38183</v>
      </c>
      <c r="B59" s="81" t="s">
        <v>126</v>
      </c>
      <c r="C59" s="80">
        <v>17.082724396760884</v>
      </c>
      <c r="E59" s="180">
        <f t="shared" si="0"/>
        <v>17.079999999999998</v>
      </c>
      <c r="F59" s="69">
        <f t="shared" si="1"/>
        <v>17</v>
      </c>
      <c r="G59" s="69">
        <f ca="1">RANDBETWEEN(MIN(Monto),MAX(Monto))</f>
        <v>19</v>
      </c>
    </row>
    <row r="60" spans="1:7">
      <c r="A60" s="80">
        <v>38164</v>
      </c>
      <c r="B60" s="81" t="s">
        <v>131</v>
      </c>
      <c r="C60" s="80">
        <v>53.843391714122468</v>
      </c>
      <c r="E60" s="180">
        <f t="shared" si="0"/>
        <v>53.84</v>
      </c>
      <c r="F60" s="69">
        <f t="shared" si="1"/>
        <v>53</v>
      </c>
      <c r="G60" s="69">
        <f ca="1">RANDBETWEEN(MIN(Monto),MAX(Monto))</f>
        <v>56</v>
      </c>
    </row>
    <row r="61" spans="1:7">
      <c r="A61" s="80">
        <v>38161</v>
      </c>
      <c r="B61" s="81" t="s">
        <v>133</v>
      </c>
      <c r="C61" s="80">
        <v>74.374575979199079</v>
      </c>
      <c r="E61" s="180">
        <f t="shared" si="0"/>
        <v>74.37</v>
      </c>
      <c r="F61" s="69">
        <f t="shared" si="1"/>
        <v>74</v>
      </c>
      <c r="G61" s="69">
        <f ca="1">RANDBETWEEN(MIN(Monto),MAX(Monto))</f>
        <v>68</v>
      </c>
    </row>
    <row r="62" spans="1:7">
      <c r="A62" s="80">
        <v>38164</v>
      </c>
      <c r="B62" s="81" t="s">
        <v>132</v>
      </c>
      <c r="C62" s="80">
        <v>74.407213305771222</v>
      </c>
      <c r="E62" s="180">
        <f t="shared" si="0"/>
        <v>74.41</v>
      </c>
      <c r="F62" s="69">
        <f t="shared" si="1"/>
        <v>74</v>
      </c>
      <c r="G62" s="69">
        <f ca="1">RANDBETWEEN(MIN(Monto),MAX(Monto))</f>
        <v>55</v>
      </c>
    </row>
    <row r="63" spans="1:7">
      <c r="A63" s="80">
        <v>38149</v>
      </c>
      <c r="B63" s="81" t="s">
        <v>129</v>
      </c>
      <c r="C63" s="80">
        <v>41.620331383087851</v>
      </c>
      <c r="E63" s="180">
        <f t="shared" si="0"/>
        <v>41.62</v>
      </c>
      <c r="F63" s="69">
        <f t="shared" si="1"/>
        <v>41</v>
      </c>
      <c r="G63" s="69">
        <f ca="1">RANDBETWEEN(MIN(Monto),MAX(Monto))</f>
        <v>28</v>
      </c>
    </row>
    <row r="64" spans="1:7">
      <c r="A64" s="80">
        <v>38188</v>
      </c>
      <c r="B64" s="81" t="s">
        <v>126</v>
      </c>
      <c r="C64" s="80">
        <v>25.71229891369342</v>
      </c>
      <c r="E64" s="180">
        <f t="shared" si="0"/>
        <v>25.71</v>
      </c>
      <c r="F64" s="69">
        <f t="shared" si="1"/>
        <v>25</v>
      </c>
      <c r="G64" s="69">
        <f ca="1">RANDBETWEEN(MIN(Monto),MAX(Monto))</f>
        <v>55</v>
      </c>
    </row>
    <row r="65" spans="1:7">
      <c r="A65" s="80">
        <v>38178</v>
      </c>
      <c r="B65" s="81" t="s">
        <v>126</v>
      </c>
      <c r="C65" s="80">
        <v>30.333426290491161</v>
      </c>
      <c r="E65" s="180">
        <f t="shared" si="0"/>
        <v>30.33</v>
      </c>
      <c r="F65" s="69">
        <f t="shared" si="1"/>
        <v>30</v>
      </c>
      <c r="G65" s="69">
        <f ca="1">RANDBETWEEN(MIN(Monto),MAX(Monto))</f>
        <v>82</v>
      </c>
    </row>
    <row r="66" spans="1:7">
      <c r="A66" s="80">
        <v>38190</v>
      </c>
      <c r="B66" s="81" t="s">
        <v>133</v>
      </c>
      <c r="C66" s="80">
        <v>96.040036730097796</v>
      </c>
      <c r="E66" s="180">
        <f t="shared" si="0"/>
        <v>96.04</v>
      </c>
      <c r="F66" s="69">
        <f t="shared" si="1"/>
        <v>96</v>
      </c>
      <c r="G66" s="69">
        <f ca="1">RANDBETWEEN(MIN(Monto),MAX(Monto))</f>
        <v>87</v>
      </c>
    </row>
    <row r="67" spans="1:7">
      <c r="A67" s="80">
        <v>38187</v>
      </c>
      <c r="B67" s="81" t="s">
        <v>133</v>
      </c>
      <c r="C67" s="80">
        <v>93.226240437504345</v>
      </c>
      <c r="E67" s="180">
        <f t="shared" si="0"/>
        <v>93.23</v>
      </c>
      <c r="F67" s="69">
        <f t="shared" si="1"/>
        <v>93</v>
      </c>
      <c r="G67" s="69">
        <f ca="1">RANDBETWEEN(MIN(Monto),MAX(Monto))</f>
        <v>68</v>
      </c>
    </row>
    <row r="68" spans="1:7">
      <c r="A68" s="80">
        <v>38143</v>
      </c>
      <c r="B68" s="81" t="s">
        <v>133</v>
      </c>
      <c r="C68" s="80">
        <v>77.015792031405923</v>
      </c>
      <c r="E68" s="180">
        <f t="shared" si="0"/>
        <v>77.02</v>
      </c>
      <c r="F68" s="69">
        <f t="shared" si="1"/>
        <v>77</v>
      </c>
      <c r="G68" s="69">
        <f ca="1">RANDBETWEEN(MIN(Monto),MAX(Monto))</f>
        <v>14</v>
      </c>
    </row>
    <row r="69" spans="1:7">
      <c r="A69" s="80">
        <v>38186</v>
      </c>
      <c r="B69" s="81" t="s">
        <v>124</v>
      </c>
      <c r="C69" s="80">
        <v>1.9505023003799415</v>
      </c>
      <c r="E69" s="180">
        <f t="shared" ref="E69:E132" si="2">ROUND(C69,2)</f>
        <v>1.95</v>
      </c>
      <c r="F69" s="69">
        <f t="shared" ref="F69:F132" si="3">INT(C69)</f>
        <v>1</v>
      </c>
      <c r="G69" s="69">
        <f ca="1">RANDBETWEEN(MIN(Monto),MAX(Monto))</f>
        <v>22</v>
      </c>
    </row>
    <row r="70" spans="1:7">
      <c r="A70" s="80">
        <v>38154</v>
      </c>
      <c r="B70" s="81" t="s">
        <v>133</v>
      </c>
      <c r="C70" s="80">
        <v>54.269505936493267</v>
      </c>
      <c r="E70" s="180">
        <f t="shared" si="2"/>
        <v>54.27</v>
      </c>
      <c r="F70" s="69">
        <f t="shared" si="3"/>
        <v>54</v>
      </c>
      <c r="G70" s="69">
        <f ca="1">RANDBETWEEN(MIN(Monto),MAX(Monto))</f>
        <v>79</v>
      </c>
    </row>
    <row r="71" spans="1:7">
      <c r="A71" s="80">
        <v>38176</v>
      </c>
      <c r="B71" s="81" t="s">
        <v>124</v>
      </c>
      <c r="C71" s="80">
        <v>82.907355341201153</v>
      </c>
      <c r="E71" s="180">
        <f t="shared" si="2"/>
        <v>82.91</v>
      </c>
      <c r="F71" s="69">
        <f t="shared" si="3"/>
        <v>82</v>
      </c>
      <c r="G71" s="69">
        <f ca="1">RANDBETWEEN(MIN(Monto),MAX(Monto))</f>
        <v>34</v>
      </c>
    </row>
    <row r="72" spans="1:7">
      <c r="A72" s="80">
        <v>38188</v>
      </c>
      <c r="B72" s="81" t="s">
        <v>129</v>
      </c>
      <c r="C72" s="80">
        <v>92.949982145946564</v>
      </c>
      <c r="E72" s="180">
        <f t="shared" si="2"/>
        <v>92.95</v>
      </c>
      <c r="F72" s="69">
        <f t="shared" si="3"/>
        <v>92</v>
      </c>
      <c r="G72" s="69">
        <f ca="1">RANDBETWEEN(MIN(Monto),MAX(Monto))</f>
        <v>70</v>
      </c>
    </row>
    <row r="73" spans="1:7">
      <c r="A73" s="80">
        <v>38151</v>
      </c>
      <c r="B73" s="81" t="s">
        <v>126</v>
      </c>
      <c r="C73" s="80">
        <v>95.272560562279395</v>
      </c>
      <c r="E73" s="180">
        <f t="shared" si="2"/>
        <v>95.27</v>
      </c>
      <c r="F73" s="69">
        <f t="shared" si="3"/>
        <v>95</v>
      </c>
      <c r="G73" s="69">
        <f ca="1">RANDBETWEEN(MIN(Monto),MAX(Monto))</f>
        <v>73</v>
      </c>
    </row>
    <row r="74" spans="1:7">
      <c r="A74" s="80">
        <v>38147</v>
      </c>
      <c r="B74" s="81" t="s">
        <v>133</v>
      </c>
      <c r="C74" s="80">
        <v>17.235937263065093</v>
      </c>
      <c r="E74" s="180">
        <f t="shared" si="2"/>
        <v>17.239999999999998</v>
      </c>
      <c r="F74" s="69">
        <f t="shared" si="3"/>
        <v>17</v>
      </c>
      <c r="G74" s="69">
        <f ca="1">RANDBETWEEN(MIN(Monto),MAX(Monto))</f>
        <v>18</v>
      </c>
    </row>
    <row r="75" spans="1:7">
      <c r="A75" s="80">
        <v>38179</v>
      </c>
      <c r="B75" s="81" t="s">
        <v>131</v>
      </c>
      <c r="C75" s="80">
        <v>92.006527159888307</v>
      </c>
      <c r="E75" s="180">
        <f t="shared" si="2"/>
        <v>92.01</v>
      </c>
      <c r="F75" s="69">
        <f t="shared" si="3"/>
        <v>92</v>
      </c>
      <c r="G75" s="69">
        <f ca="1">RANDBETWEEN(MIN(Monto),MAX(Monto))</f>
        <v>31</v>
      </c>
    </row>
    <row r="76" spans="1:7">
      <c r="A76" s="80">
        <v>38189</v>
      </c>
      <c r="B76" s="81" t="s">
        <v>133</v>
      </c>
      <c r="C76" s="80">
        <v>88.114333960610921</v>
      </c>
      <c r="E76" s="180">
        <f t="shared" si="2"/>
        <v>88.11</v>
      </c>
      <c r="F76" s="69">
        <f t="shared" si="3"/>
        <v>88</v>
      </c>
      <c r="G76" s="69">
        <f ca="1">RANDBETWEEN(MIN(Monto),MAX(Monto))</f>
        <v>41</v>
      </c>
    </row>
    <row r="77" spans="1:7">
      <c r="A77" s="80">
        <v>38163</v>
      </c>
      <c r="B77" s="81" t="s">
        <v>126</v>
      </c>
      <c r="C77" s="80">
        <v>43.882189352811388</v>
      </c>
      <c r="E77" s="180">
        <f t="shared" si="2"/>
        <v>43.88</v>
      </c>
      <c r="F77" s="69">
        <f t="shared" si="3"/>
        <v>43</v>
      </c>
      <c r="G77" s="69">
        <f ca="1">RANDBETWEEN(MIN(Monto),MAX(Monto))</f>
        <v>39</v>
      </c>
    </row>
    <row r="78" spans="1:7">
      <c r="A78" s="80">
        <v>38199</v>
      </c>
      <c r="B78" s="81" t="s">
        <v>131</v>
      </c>
      <c r="C78" s="80">
        <v>38.328352457932269</v>
      </c>
      <c r="E78" s="180">
        <f t="shared" si="2"/>
        <v>38.33</v>
      </c>
      <c r="F78" s="69">
        <f t="shared" si="3"/>
        <v>38</v>
      </c>
      <c r="G78" s="69">
        <f ca="1">RANDBETWEEN(MIN(Monto),MAX(Monto))</f>
        <v>89</v>
      </c>
    </row>
    <row r="79" spans="1:7">
      <c r="A79" s="80">
        <v>38183</v>
      </c>
      <c r="B79" s="81" t="s">
        <v>124</v>
      </c>
      <c r="C79" s="80">
        <v>74.087892847210867</v>
      </c>
      <c r="E79" s="180">
        <f t="shared" si="2"/>
        <v>74.09</v>
      </c>
      <c r="F79" s="69">
        <f t="shared" si="3"/>
        <v>74</v>
      </c>
      <c r="G79" s="69">
        <f ca="1">RANDBETWEEN(MIN(Monto),MAX(Monto))</f>
        <v>55</v>
      </c>
    </row>
    <row r="80" spans="1:7">
      <c r="A80" s="80">
        <v>38177</v>
      </c>
      <c r="B80" s="81" t="s">
        <v>124</v>
      </c>
      <c r="C80" s="80">
        <v>13.87363356000888</v>
      </c>
      <c r="E80" s="180">
        <f t="shared" si="2"/>
        <v>13.87</v>
      </c>
      <c r="F80" s="69">
        <f t="shared" si="3"/>
        <v>13</v>
      </c>
      <c r="G80" s="69">
        <f ca="1">RANDBETWEEN(MIN(Monto),MAX(Monto))</f>
        <v>37</v>
      </c>
    </row>
    <row r="81" spans="1:7">
      <c r="A81" s="80">
        <v>38145</v>
      </c>
      <c r="B81" s="81" t="s">
        <v>132</v>
      </c>
      <c r="C81" s="80">
        <v>56.083162705789633</v>
      </c>
      <c r="E81" s="180">
        <f t="shared" si="2"/>
        <v>56.08</v>
      </c>
      <c r="F81" s="69">
        <f t="shared" si="3"/>
        <v>56</v>
      </c>
      <c r="G81" s="69">
        <f ca="1">RANDBETWEEN(MIN(Monto),MAX(Monto))</f>
        <v>83</v>
      </c>
    </row>
    <row r="82" spans="1:7">
      <c r="A82" s="80">
        <v>38166</v>
      </c>
      <c r="B82" s="81" t="s">
        <v>126</v>
      </c>
      <c r="C82" s="80">
        <v>10.55238269653862</v>
      </c>
      <c r="E82" s="180">
        <f t="shared" si="2"/>
        <v>10.55</v>
      </c>
      <c r="F82" s="69">
        <f t="shared" si="3"/>
        <v>10</v>
      </c>
      <c r="G82" s="69">
        <f ca="1">RANDBETWEEN(MIN(Monto),MAX(Monto))</f>
        <v>67</v>
      </c>
    </row>
    <row r="83" spans="1:7">
      <c r="A83" s="80">
        <v>38165</v>
      </c>
      <c r="B83" s="81" t="s">
        <v>133</v>
      </c>
      <c r="C83" s="80">
        <v>33.24400974266333</v>
      </c>
      <c r="E83" s="180">
        <f t="shared" si="2"/>
        <v>33.24</v>
      </c>
      <c r="F83" s="69">
        <f t="shared" si="3"/>
        <v>33</v>
      </c>
      <c r="G83" s="69">
        <f ca="1">RANDBETWEEN(MIN(Monto),MAX(Monto))</f>
        <v>25</v>
      </c>
    </row>
    <row r="84" spans="1:7">
      <c r="A84" s="80">
        <v>38158</v>
      </c>
      <c r="B84" s="81" t="s">
        <v>132</v>
      </c>
      <c r="C84" s="80">
        <v>13.258538978692869</v>
      </c>
      <c r="E84" s="180">
        <f t="shared" si="2"/>
        <v>13.26</v>
      </c>
      <c r="F84" s="69">
        <f t="shared" si="3"/>
        <v>13</v>
      </c>
      <c r="G84" s="69">
        <f ca="1">RANDBETWEEN(MIN(Monto),MAX(Monto))</f>
        <v>93</v>
      </c>
    </row>
    <row r="85" spans="1:7">
      <c r="A85" s="80">
        <v>38174</v>
      </c>
      <c r="B85" s="81" t="s">
        <v>129</v>
      </c>
      <c r="C85" s="80">
        <v>23.520224604315111</v>
      </c>
      <c r="E85" s="180">
        <f t="shared" si="2"/>
        <v>23.52</v>
      </c>
      <c r="F85" s="69">
        <f t="shared" si="3"/>
        <v>23</v>
      </c>
      <c r="G85" s="69">
        <f ca="1">RANDBETWEEN(MIN(Monto),MAX(Monto))</f>
        <v>49</v>
      </c>
    </row>
    <row r="86" spans="1:7">
      <c r="A86" s="80">
        <v>38162</v>
      </c>
      <c r="B86" s="81" t="s">
        <v>126</v>
      </c>
      <c r="C86" s="80">
        <v>23.144525763629396</v>
      </c>
      <c r="E86" s="180">
        <f t="shared" si="2"/>
        <v>23.14</v>
      </c>
      <c r="F86" s="69">
        <f t="shared" si="3"/>
        <v>23</v>
      </c>
      <c r="G86" s="69">
        <f ca="1">RANDBETWEEN(MIN(Monto),MAX(Monto))</f>
        <v>29</v>
      </c>
    </row>
    <row r="87" spans="1:7">
      <c r="A87" s="80">
        <v>38192</v>
      </c>
      <c r="B87" s="81" t="s">
        <v>124</v>
      </c>
      <c r="C87" s="80">
        <v>74.351085615086404</v>
      </c>
      <c r="E87" s="180">
        <f t="shared" si="2"/>
        <v>74.349999999999994</v>
      </c>
      <c r="F87" s="69">
        <f t="shared" si="3"/>
        <v>74</v>
      </c>
      <c r="G87" s="69">
        <f ca="1">RANDBETWEEN(MIN(Monto),MAX(Monto))</f>
        <v>44</v>
      </c>
    </row>
    <row r="88" spans="1:7">
      <c r="A88" s="80">
        <v>38144</v>
      </c>
      <c r="B88" s="81" t="s">
        <v>129</v>
      </c>
      <c r="C88" s="80">
        <v>47.352939454802474</v>
      </c>
      <c r="E88" s="180">
        <f t="shared" si="2"/>
        <v>47.35</v>
      </c>
      <c r="F88" s="69">
        <f t="shared" si="3"/>
        <v>47</v>
      </c>
      <c r="G88" s="69">
        <f ca="1">RANDBETWEEN(MIN(Monto),MAX(Monto))</f>
        <v>64</v>
      </c>
    </row>
    <row r="89" spans="1:7">
      <c r="A89" s="80">
        <v>38151</v>
      </c>
      <c r="B89" s="81" t="s">
        <v>129</v>
      </c>
      <c r="C89" s="80">
        <v>0.21649732608235439</v>
      </c>
      <c r="E89" s="180">
        <f t="shared" si="2"/>
        <v>0.22</v>
      </c>
      <c r="F89" s="69">
        <f t="shared" si="3"/>
        <v>0</v>
      </c>
      <c r="G89" s="69">
        <f ca="1">RANDBETWEEN(MIN(Monto),MAX(Monto))</f>
        <v>68</v>
      </c>
    </row>
    <row r="90" spans="1:7">
      <c r="A90" s="80">
        <v>38177</v>
      </c>
      <c r="B90" s="81" t="s">
        <v>124</v>
      </c>
      <c r="C90" s="80">
        <v>84.235727909309247</v>
      </c>
      <c r="E90" s="180">
        <f t="shared" si="2"/>
        <v>84.24</v>
      </c>
      <c r="F90" s="69">
        <f t="shared" si="3"/>
        <v>84</v>
      </c>
      <c r="G90" s="69">
        <f ca="1">RANDBETWEEN(MIN(Monto),MAX(Monto))</f>
        <v>20</v>
      </c>
    </row>
    <row r="91" spans="1:7">
      <c r="A91" s="80">
        <v>38165</v>
      </c>
      <c r="B91" s="81" t="s">
        <v>132</v>
      </c>
      <c r="C91" s="80">
        <v>54.980460546574619</v>
      </c>
      <c r="E91" s="180">
        <f t="shared" si="2"/>
        <v>54.98</v>
      </c>
      <c r="F91" s="69">
        <f t="shared" si="3"/>
        <v>54</v>
      </c>
      <c r="G91" s="69">
        <f ca="1">RANDBETWEEN(MIN(Monto),MAX(Monto))</f>
        <v>50</v>
      </c>
    </row>
    <row r="92" spans="1:7">
      <c r="A92" s="80">
        <v>38150</v>
      </c>
      <c r="B92" s="81" t="s">
        <v>132</v>
      </c>
      <c r="C92" s="80">
        <v>24.400147414779205</v>
      </c>
      <c r="E92" s="180">
        <f t="shared" si="2"/>
        <v>24.4</v>
      </c>
      <c r="F92" s="69">
        <f t="shared" si="3"/>
        <v>24</v>
      </c>
      <c r="G92" s="69">
        <f ca="1">RANDBETWEEN(MIN(Monto),MAX(Monto))</f>
        <v>23</v>
      </c>
    </row>
    <row r="93" spans="1:7">
      <c r="A93" s="80">
        <v>38176</v>
      </c>
      <c r="B93" s="81" t="s">
        <v>126</v>
      </c>
      <c r="C93" s="80">
        <v>95.041570863192632</v>
      </c>
      <c r="E93" s="180">
        <f t="shared" si="2"/>
        <v>95.04</v>
      </c>
      <c r="F93" s="69">
        <f t="shared" si="3"/>
        <v>95</v>
      </c>
      <c r="G93" s="69">
        <f ca="1">RANDBETWEEN(MIN(Monto),MAX(Monto))</f>
        <v>45</v>
      </c>
    </row>
    <row r="94" spans="1:7">
      <c r="A94" s="80">
        <v>38188</v>
      </c>
      <c r="B94" s="81" t="s">
        <v>126</v>
      </c>
      <c r="C94" s="80">
        <v>24.760605729647001</v>
      </c>
      <c r="E94" s="180">
        <f t="shared" si="2"/>
        <v>24.76</v>
      </c>
      <c r="F94" s="69">
        <f t="shared" si="3"/>
        <v>24</v>
      </c>
      <c r="G94" s="69">
        <f ca="1">RANDBETWEEN(MIN(Monto),MAX(Monto))</f>
        <v>15</v>
      </c>
    </row>
    <row r="95" spans="1:7">
      <c r="A95" s="80">
        <v>38194</v>
      </c>
      <c r="B95" s="81" t="s">
        <v>131</v>
      </c>
      <c r="C95" s="80">
        <v>85.083354842249221</v>
      </c>
      <c r="E95" s="180">
        <f t="shared" si="2"/>
        <v>85.08</v>
      </c>
      <c r="F95" s="69">
        <f t="shared" si="3"/>
        <v>85</v>
      </c>
      <c r="G95" s="69">
        <f ca="1">RANDBETWEEN(MIN(Monto),MAX(Monto))</f>
        <v>19</v>
      </c>
    </row>
    <row r="96" spans="1:7">
      <c r="A96" s="80">
        <v>38153</v>
      </c>
      <c r="B96" s="81" t="s">
        <v>133</v>
      </c>
      <c r="C96" s="80">
        <v>36.184090281523495</v>
      </c>
      <c r="E96" s="180">
        <f t="shared" si="2"/>
        <v>36.18</v>
      </c>
      <c r="F96" s="69">
        <f t="shared" si="3"/>
        <v>36</v>
      </c>
      <c r="G96" s="69">
        <f ca="1">RANDBETWEEN(MIN(Monto),MAX(Monto))</f>
        <v>23</v>
      </c>
    </row>
    <row r="97" spans="1:7">
      <c r="A97" s="80">
        <v>38179</v>
      </c>
      <c r="B97" s="81" t="s">
        <v>133</v>
      </c>
      <c r="C97" s="80">
        <v>68.151415476049436</v>
      </c>
      <c r="E97" s="180">
        <f t="shared" si="2"/>
        <v>68.150000000000006</v>
      </c>
      <c r="F97" s="69">
        <f t="shared" si="3"/>
        <v>68</v>
      </c>
      <c r="G97" s="69">
        <f ca="1">RANDBETWEEN(MIN(Monto),MAX(Monto))</f>
        <v>68</v>
      </c>
    </row>
    <row r="98" spans="1:7">
      <c r="A98" s="80">
        <v>38182</v>
      </c>
      <c r="B98" s="81" t="s">
        <v>131</v>
      </c>
      <c r="C98" s="80">
        <v>35.276144864624385</v>
      </c>
      <c r="E98" s="180">
        <f t="shared" si="2"/>
        <v>35.28</v>
      </c>
      <c r="F98" s="69">
        <f t="shared" si="3"/>
        <v>35</v>
      </c>
      <c r="G98" s="69">
        <f ca="1">RANDBETWEEN(MIN(Monto),MAX(Monto))</f>
        <v>88</v>
      </c>
    </row>
    <row r="99" spans="1:7">
      <c r="A99" s="80">
        <v>38176</v>
      </c>
      <c r="B99" s="81" t="s">
        <v>129</v>
      </c>
      <c r="C99" s="80">
        <v>76.745152575589515</v>
      </c>
      <c r="E99" s="180">
        <f t="shared" si="2"/>
        <v>76.75</v>
      </c>
      <c r="F99" s="69">
        <f t="shared" si="3"/>
        <v>76</v>
      </c>
      <c r="G99" s="69">
        <f ca="1">RANDBETWEEN(MIN(Monto),MAX(Monto))</f>
        <v>31</v>
      </c>
    </row>
    <row r="100" spans="1:7">
      <c r="A100" s="80">
        <v>38152</v>
      </c>
      <c r="B100" s="81" t="s">
        <v>124</v>
      </c>
      <c r="C100" s="80">
        <v>93.998127731654165</v>
      </c>
      <c r="E100" s="180">
        <f t="shared" si="2"/>
        <v>94</v>
      </c>
      <c r="F100" s="69">
        <f t="shared" si="3"/>
        <v>93</v>
      </c>
      <c r="G100" s="69">
        <f ca="1">RANDBETWEEN(MIN(Monto),MAX(Monto))</f>
        <v>89</v>
      </c>
    </row>
    <row r="101" spans="1:7">
      <c r="A101" s="80">
        <v>38167</v>
      </c>
      <c r="B101" s="81" t="s">
        <v>126</v>
      </c>
      <c r="C101" s="80">
        <v>41.815789168896409</v>
      </c>
      <c r="E101" s="180">
        <f t="shared" si="2"/>
        <v>41.82</v>
      </c>
      <c r="F101" s="69">
        <f t="shared" si="3"/>
        <v>41</v>
      </c>
      <c r="G101" s="69">
        <f ca="1">RANDBETWEEN(MIN(Monto),MAX(Monto))</f>
        <v>6</v>
      </c>
    </row>
    <row r="102" spans="1:7">
      <c r="A102" s="80">
        <v>38185</v>
      </c>
      <c r="B102" s="81" t="s">
        <v>124</v>
      </c>
      <c r="C102" s="80">
        <v>36.118591089417464</v>
      </c>
      <c r="E102" s="180">
        <f t="shared" si="2"/>
        <v>36.119999999999997</v>
      </c>
      <c r="F102" s="69">
        <f t="shared" si="3"/>
        <v>36</v>
      </c>
      <c r="G102" s="69">
        <f ca="1">RANDBETWEEN(MIN(Monto),MAX(Monto))</f>
        <v>32</v>
      </c>
    </row>
    <row r="103" spans="1:7">
      <c r="A103" s="80">
        <v>38179</v>
      </c>
      <c r="B103" s="81" t="s">
        <v>126</v>
      </c>
      <c r="C103" s="80">
        <v>50.81101577141731</v>
      </c>
      <c r="E103" s="180">
        <f t="shared" si="2"/>
        <v>50.81</v>
      </c>
      <c r="F103" s="69">
        <f t="shared" si="3"/>
        <v>50</v>
      </c>
      <c r="G103" s="69">
        <f ca="1">RANDBETWEEN(MIN(Monto),MAX(Monto))</f>
        <v>14</v>
      </c>
    </row>
    <row r="104" spans="1:7">
      <c r="A104" s="80">
        <v>38149</v>
      </c>
      <c r="B104" s="81" t="s">
        <v>133</v>
      </c>
      <c r="C104" s="80">
        <v>44.591149405943533</v>
      </c>
      <c r="E104" s="180">
        <f t="shared" si="2"/>
        <v>44.59</v>
      </c>
      <c r="F104" s="69">
        <f t="shared" si="3"/>
        <v>44</v>
      </c>
      <c r="G104" s="69">
        <f ca="1">RANDBETWEEN(MIN(Monto),MAX(Monto))</f>
        <v>5</v>
      </c>
    </row>
    <row r="105" spans="1:7">
      <c r="A105" s="80">
        <v>38160</v>
      </c>
      <c r="B105" s="81" t="s">
        <v>133</v>
      </c>
      <c r="C105" s="80">
        <v>78.029066128643308</v>
      </c>
      <c r="E105" s="180">
        <f t="shared" si="2"/>
        <v>78.03</v>
      </c>
      <c r="F105" s="69">
        <f t="shared" si="3"/>
        <v>78</v>
      </c>
      <c r="G105" s="69">
        <f ca="1">RANDBETWEEN(MIN(Monto),MAX(Monto))</f>
        <v>81</v>
      </c>
    </row>
    <row r="106" spans="1:7">
      <c r="A106" s="80">
        <v>38172</v>
      </c>
      <c r="B106" s="81" t="s">
        <v>124</v>
      </c>
      <c r="C106" s="80">
        <v>43.127675019461222</v>
      </c>
      <c r="E106" s="180">
        <f t="shared" si="2"/>
        <v>43.13</v>
      </c>
      <c r="F106" s="69">
        <f t="shared" si="3"/>
        <v>43</v>
      </c>
      <c r="G106" s="69">
        <f ca="1">RANDBETWEEN(MIN(Monto),MAX(Monto))</f>
        <v>44</v>
      </c>
    </row>
    <row r="107" spans="1:7">
      <c r="A107" s="80">
        <v>38154</v>
      </c>
      <c r="B107" s="81" t="s">
        <v>126</v>
      </c>
      <c r="C107" s="80">
        <v>35.803074531617909</v>
      </c>
      <c r="E107" s="180">
        <f t="shared" si="2"/>
        <v>35.799999999999997</v>
      </c>
      <c r="F107" s="69">
        <f t="shared" si="3"/>
        <v>35</v>
      </c>
      <c r="G107" s="69">
        <f ca="1">RANDBETWEEN(MIN(Monto),MAX(Monto))</f>
        <v>77</v>
      </c>
    </row>
    <row r="108" spans="1:7">
      <c r="A108" s="80">
        <v>38196</v>
      </c>
      <c r="B108" s="81" t="s">
        <v>131</v>
      </c>
      <c r="C108" s="80">
        <v>38.419170183742146</v>
      </c>
      <c r="E108" s="180">
        <f t="shared" si="2"/>
        <v>38.42</v>
      </c>
      <c r="F108" s="69">
        <f t="shared" si="3"/>
        <v>38</v>
      </c>
      <c r="G108" s="69">
        <f ca="1">RANDBETWEEN(MIN(Monto),MAX(Monto))</f>
        <v>56</v>
      </c>
    </row>
    <row r="109" spans="1:7">
      <c r="A109" s="80">
        <v>38193</v>
      </c>
      <c r="B109" s="81" t="s">
        <v>133</v>
      </c>
      <c r="C109" s="80">
        <v>97.456194529089075</v>
      </c>
      <c r="E109" s="180">
        <f t="shared" si="2"/>
        <v>97.46</v>
      </c>
      <c r="F109" s="69">
        <f t="shared" si="3"/>
        <v>97</v>
      </c>
      <c r="G109" s="69">
        <f ca="1">RANDBETWEEN(MIN(Monto),MAX(Monto))</f>
        <v>87</v>
      </c>
    </row>
    <row r="110" spans="1:7">
      <c r="A110" s="80">
        <v>38156</v>
      </c>
      <c r="B110" s="81" t="s">
        <v>132</v>
      </c>
      <c r="C110" s="80">
        <v>2.9402630581945921</v>
      </c>
      <c r="E110" s="180">
        <f t="shared" si="2"/>
        <v>2.94</v>
      </c>
      <c r="F110" s="69">
        <f t="shared" si="3"/>
        <v>2</v>
      </c>
      <c r="G110" s="69">
        <f ca="1">RANDBETWEEN(MIN(Monto),MAX(Monto))</f>
        <v>98</v>
      </c>
    </row>
    <row r="111" spans="1:7">
      <c r="A111" s="80">
        <v>38182</v>
      </c>
      <c r="B111" s="81" t="s">
        <v>131</v>
      </c>
      <c r="C111" s="80">
        <v>95.181937436417698</v>
      </c>
      <c r="E111" s="180">
        <f t="shared" si="2"/>
        <v>95.18</v>
      </c>
      <c r="F111" s="69">
        <f t="shared" si="3"/>
        <v>95</v>
      </c>
      <c r="G111" s="69">
        <f ca="1">RANDBETWEEN(MIN(Monto),MAX(Monto))</f>
        <v>41</v>
      </c>
    </row>
    <row r="112" spans="1:7">
      <c r="A112" s="80">
        <v>38183</v>
      </c>
      <c r="B112" s="81" t="s">
        <v>129</v>
      </c>
      <c r="C112" s="80">
        <v>80.925979965119282</v>
      </c>
      <c r="E112" s="180">
        <f t="shared" si="2"/>
        <v>80.930000000000007</v>
      </c>
      <c r="F112" s="69">
        <f t="shared" si="3"/>
        <v>80</v>
      </c>
      <c r="G112" s="69">
        <f ca="1">RANDBETWEEN(MIN(Monto),MAX(Monto))</f>
        <v>84</v>
      </c>
    </row>
    <row r="113" spans="1:7">
      <c r="A113" s="80">
        <v>38154</v>
      </c>
      <c r="B113" s="81" t="s">
        <v>132</v>
      </c>
      <c r="C113" s="80">
        <v>82.726788848382554</v>
      </c>
      <c r="E113" s="180">
        <f t="shared" si="2"/>
        <v>82.73</v>
      </c>
      <c r="F113" s="69">
        <f t="shared" si="3"/>
        <v>82</v>
      </c>
      <c r="G113" s="69">
        <f ca="1">RANDBETWEEN(MIN(Monto),MAX(Monto))</f>
        <v>48</v>
      </c>
    </row>
    <row r="114" spans="1:7">
      <c r="A114" s="80">
        <v>38196</v>
      </c>
      <c r="B114" s="81" t="s">
        <v>132</v>
      </c>
      <c r="C114" s="80">
        <v>4.0282653588074924</v>
      </c>
      <c r="E114" s="180">
        <f t="shared" si="2"/>
        <v>4.03</v>
      </c>
      <c r="F114" s="69">
        <f t="shared" si="3"/>
        <v>4</v>
      </c>
      <c r="G114" s="69">
        <f ca="1">RANDBETWEEN(MIN(Monto),MAX(Monto))</f>
        <v>10</v>
      </c>
    </row>
    <row r="115" spans="1:7">
      <c r="A115" s="80">
        <v>38181</v>
      </c>
      <c r="B115" s="81" t="s">
        <v>124</v>
      </c>
      <c r="C115" s="80">
        <v>40.890224576454415</v>
      </c>
      <c r="E115" s="180">
        <f t="shared" si="2"/>
        <v>40.89</v>
      </c>
      <c r="F115" s="69">
        <f t="shared" si="3"/>
        <v>40</v>
      </c>
      <c r="G115" s="69">
        <f ca="1">RANDBETWEEN(MIN(Monto),MAX(Monto))</f>
        <v>73</v>
      </c>
    </row>
    <row r="116" spans="1:7">
      <c r="A116" s="80">
        <v>38158</v>
      </c>
      <c r="B116" s="81" t="s">
        <v>132</v>
      </c>
      <c r="C116" s="80">
        <v>98.464490125707812</v>
      </c>
      <c r="E116" s="180">
        <f t="shared" si="2"/>
        <v>98.46</v>
      </c>
      <c r="F116" s="69">
        <f t="shared" si="3"/>
        <v>98</v>
      </c>
      <c r="G116" s="69">
        <f ca="1">RANDBETWEEN(MIN(Monto),MAX(Monto))</f>
        <v>70</v>
      </c>
    </row>
    <row r="117" spans="1:7">
      <c r="A117" s="80">
        <v>38161</v>
      </c>
      <c r="B117" s="81" t="s">
        <v>133</v>
      </c>
      <c r="C117" s="80">
        <v>23.966737785370707</v>
      </c>
      <c r="E117" s="180">
        <f t="shared" si="2"/>
        <v>23.97</v>
      </c>
      <c r="F117" s="69">
        <f t="shared" si="3"/>
        <v>23</v>
      </c>
      <c r="G117" s="69">
        <f ca="1">RANDBETWEEN(MIN(Monto),MAX(Monto))</f>
        <v>70</v>
      </c>
    </row>
    <row r="118" spans="1:7">
      <c r="A118" s="80">
        <v>38193</v>
      </c>
      <c r="B118" s="81" t="s">
        <v>132</v>
      </c>
      <c r="C118" s="80">
        <v>15.171859692270173</v>
      </c>
      <c r="E118" s="180">
        <f t="shared" si="2"/>
        <v>15.17</v>
      </c>
      <c r="F118" s="69">
        <f t="shared" si="3"/>
        <v>15</v>
      </c>
      <c r="G118" s="69">
        <f ca="1">RANDBETWEEN(MIN(Monto),MAX(Monto))</f>
        <v>10</v>
      </c>
    </row>
    <row r="119" spans="1:7">
      <c r="A119" s="80">
        <v>38157</v>
      </c>
      <c r="B119" s="81" t="s">
        <v>133</v>
      </c>
      <c r="C119" s="80">
        <v>15.629165987139015</v>
      </c>
      <c r="E119" s="180">
        <f t="shared" si="2"/>
        <v>15.63</v>
      </c>
      <c r="F119" s="69">
        <f t="shared" si="3"/>
        <v>15</v>
      </c>
      <c r="G119" s="69">
        <f ca="1">RANDBETWEEN(MIN(Monto),MAX(Monto))</f>
        <v>29</v>
      </c>
    </row>
    <row r="120" spans="1:7">
      <c r="A120" s="80">
        <v>38194</v>
      </c>
      <c r="B120" s="81" t="s">
        <v>126</v>
      </c>
      <c r="C120" s="80">
        <v>12.391253076671127</v>
      </c>
      <c r="E120" s="180">
        <f t="shared" si="2"/>
        <v>12.39</v>
      </c>
      <c r="F120" s="69">
        <f t="shared" si="3"/>
        <v>12</v>
      </c>
      <c r="G120" s="69">
        <f ca="1">RANDBETWEEN(MIN(Monto),MAX(Monto))</f>
        <v>46</v>
      </c>
    </row>
    <row r="121" spans="1:7">
      <c r="A121" s="80">
        <v>38156</v>
      </c>
      <c r="B121" s="81" t="s">
        <v>132</v>
      </c>
      <c r="C121" s="80">
        <v>72.038617101423142</v>
      </c>
      <c r="E121" s="180">
        <f t="shared" si="2"/>
        <v>72.040000000000006</v>
      </c>
      <c r="F121" s="69">
        <f t="shared" si="3"/>
        <v>72</v>
      </c>
      <c r="G121" s="69">
        <f ca="1">RANDBETWEEN(MIN(Monto),MAX(Monto))</f>
        <v>61</v>
      </c>
    </row>
    <row r="122" spans="1:7">
      <c r="A122" s="80">
        <v>38179</v>
      </c>
      <c r="B122" s="81" t="s">
        <v>126</v>
      </c>
      <c r="C122" s="80">
        <v>15.013838297230569</v>
      </c>
      <c r="E122" s="180">
        <f t="shared" si="2"/>
        <v>15.01</v>
      </c>
      <c r="F122" s="69">
        <f t="shared" si="3"/>
        <v>15</v>
      </c>
      <c r="G122" s="69">
        <f ca="1">RANDBETWEEN(MIN(Monto),MAX(Monto))</f>
        <v>13</v>
      </c>
    </row>
    <row r="123" spans="1:7">
      <c r="A123" s="80">
        <v>38194</v>
      </c>
      <c r="B123" s="81" t="s">
        <v>129</v>
      </c>
      <c r="C123" s="80">
        <v>1.1805194112918471</v>
      </c>
      <c r="E123" s="180">
        <f t="shared" si="2"/>
        <v>1.18</v>
      </c>
      <c r="F123" s="69">
        <f t="shared" si="3"/>
        <v>1</v>
      </c>
      <c r="G123" s="69">
        <f ca="1">RANDBETWEEN(MIN(Monto),MAX(Monto))</f>
        <v>63</v>
      </c>
    </row>
    <row r="124" spans="1:7">
      <c r="A124" s="80">
        <v>38145</v>
      </c>
      <c r="B124" s="81" t="s">
        <v>132</v>
      </c>
      <c r="C124" s="80">
        <v>84.103456656085058</v>
      </c>
      <c r="E124" s="180">
        <f t="shared" si="2"/>
        <v>84.1</v>
      </c>
      <c r="F124" s="69">
        <f t="shared" si="3"/>
        <v>84</v>
      </c>
      <c r="G124" s="69">
        <f ca="1">RANDBETWEEN(MIN(Monto),MAX(Monto))</f>
        <v>14</v>
      </c>
    </row>
    <row r="125" spans="1:7">
      <c r="A125" s="80">
        <v>38152</v>
      </c>
      <c r="B125" s="81" t="s">
        <v>132</v>
      </c>
      <c r="C125" s="80">
        <v>23.171059032344576</v>
      </c>
      <c r="E125" s="180">
        <f t="shared" si="2"/>
        <v>23.17</v>
      </c>
      <c r="F125" s="69">
        <f t="shared" si="3"/>
        <v>23</v>
      </c>
      <c r="G125" s="69">
        <f ca="1">RANDBETWEEN(MIN(Monto),MAX(Monto))</f>
        <v>50</v>
      </c>
    </row>
    <row r="126" spans="1:7">
      <c r="A126" s="80">
        <v>38177</v>
      </c>
      <c r="B126" s="81" t="s">
        <v>126</v>
      </c>
      <c r="C126" s="80">
        <v>87.282561690157053</v>
      </c>
      <c r="E126" s="180">
        <f t="shared" si="2"/>
        <v>87.28</v>
      </c>
      <c r="F126" s="69">
        <f t="shared" si="3"/>
        <v>87</v>
      </c>
      <c r="G126" s="69">
        <f ca="1">RANDBETWEEN(MIN(Monto),MAX(Monto))</f>
        <v>41</v>
      </c>
    </row>
    <row r="127" spans="1:7">
      <c r="A127" s="80">
        <v>38198</v>
      </c>
      <c r="B127" s="81" t="s">
        <v>124</v>
      </c>
      <c r="C127" s="80">
        <v>97.8582781653284</v>
      </c>
      <c r="E127" s="180">
        <f t="shared" si="2"/>
        <v>97.86</v>
      </c>
      <c r="F127" s="69">
        <f t="shared" si="3"/>
        <v>97</v>
      </c>
      <c r="G127" s="69">
        <f ca="1">RANDBETWEEN(MIN(Monto),MAX(Monto))</f>
        <v>66</v>
      </c>
    </row>
    <row r="128" spans="1:7">
      <c r="A128" s="80">
        <v>38178</v>
      </c>
      <c r="B128" s="81" t="s">
        <v>124</v>
      </c>
      <c r="C128" s="80">
        <v>16.10596941026019</v>
      </c>
      <c r="E128" s="180">
        <f t="shared" si="2"/>
        <v>16.11</v>
      </c>
      <c r="F128" s="69">
        <f t="shared" si="3"/>
        <v>16</v>
      </c>
      <c r="G128" s="69">
        <f ca="1">RANDBETWEEN(MIN(Monto),MAX(Monto))</f>
        <v>64</v>
      </c>
    </row>
    <row r="129" spans="1:7">
      <c r="A129" s="80">
        <v>38163</v>
      </c>
      <c r="B129" s="81" t="s">
        <v>129</v>
      </c>
      <c r="C129" s="80">
        <v>73.026674805967843</v>
      </c>
      <c r="E129" s="180">
        <f t="shared" si="2"/>
        <v>73.03</v>
      </c>
      <c r="F129" s="69">
        <f t="shared" si="3"/>
        <v>73</v>
      </c>
      <c r="G129" s="69">
        <f ca="1">RANDBETWEEN(MIN(Monto),MAX(Monto))</f>
        <v>23</v>
      </c>
    </row>
    <row r="130" spans="1:7">
      <c r="A130" s="80">
        <v>38188</v>
      </c>
      <c r="B130" s="81" t="s">
        <v>126</v>
      </c>
      <c r="C130" s="80">
        <v>88.387322469688016</v>
      </c>
      <c r="E130" s="180">
        <f t="shared" si="2"/>
        <v>88.39</v>
      </c>
      <c r="F130" s="69">
        <f t="shared" si="3"/>
        <v>88</v>
      </c>
      <c r="G130" s="69">
        <f ca="1">RANDBETWEEN(MIN(Monto),MAX(Monto))</f>
        <v>25</v>
      </c>
    </row>
    <row r="131" spans="1:7">
      <c r="A131" s="80">
        <v>38199</v>
      </c>
      <c r="B131" s="81" t="s">
        <v>132</v>
      </c>
      <c r="C131" s="80">
        <v>98.184223054930214</v>
      </c>
      <c r="E131" s="180">
        <f t="shared" si="2"/>
        <v>98.18</v>
      </c>
      <c r="F131" s="69">
        <f t="shared" si="3"/>
        <v>98</v>
      </c>
      <c r="G131" s="69">
        <f ca="1">RANDBETWEEN(MIN(Monto),MAX(Monto))</f>
        <v>6</v>
      </c>
    </row>
    <row r="132" spans="1:7">
      <c r="A132" s="80">
        <v>38146</v>
      </c>
      <c r="B132" s="81" t="s">
        <v>129</v>
      </c>
      <c r="C132" s="80">
        <v>23.365955760416956</v>
      </c>
      <c r="E132" s="180">
        <f t="shared" si="2"/>
        <v>23.37</v>
      </c>
      <c r="F132" s="69">
        <f t="shared" si="3"/>
        <v>23</v>
      </c>
      <c r="G132" s="69">
        <f ca="1">RANDBETWEEN(MIN(Monto),MAX(Monto))</f>
        <v>35</v>
      </c>
    </row>
    <row r="133" spans="1:7">
      <c r="A133" s="80">
        <v>38161</v>
      </c>
      <c r="B133" s="81" t="s">
        <v>132</v>
      </c>
      <c r="C133" s="80">
        <v>27.370148992542553</v>
      </c>
      <c r="E133" s="180">
        <f t="shared" ref="E133:E196" si="4">ROUND(C133,2)</f>
        <v>27.37</v>
      </c>
      <c r="F133" s="69">
        <f t="shared" ref="F133:F196" si="5">INT(C133)</f>
        <v>27</v>
      </c>
      <c r="G133" s="69">
        <f ca="1">RANDBETWEEN(MIN(Monto),MAX(Monto))</f>
        <v>63</v>
      </c>
    </row>
    <row r="134" spans="1:7">
      <c r="A134" s="80">
        <v>38156</v>
      </c>
      <c r="B134" s="81" t="s">
        <v>132</v>
      </c>
      <c r="C134" s="80">
        <v>61.70514585571658</v>
      </c>
      <c r="E134" s="180">
        <f t="shared" si="4"/>
        <v>61.71</v>
      </c>
      <c r="F134" s="69">
        <f t="shared" si="5"/>
        <v>61</v>
      </c>
      <c r="G134" s="69">
        <f ca="1">RANDBETWEEN(MIN(Monto),MAX(Monto))</f>
        <v>57</v>
      </c>
    </row>
    <row r="135" spans="1:7">
      <c r="A135" s="80">
        <v>38149</v>
      </c>
      <c r="B135" s="81" t="s">
        <v>133</v>
      </c>
      <c r="C135" s="80">
        <v>35.723508038474264</v>
      </c>
      <c r="E135" s="180">
        <f t="shared" si="4"/>
        <v>35.72</v>
      </c>
      <c r="F135" s="69">
        <f t="shared" si="5"/>
        <v>35</v>
      </c>
      <c r="G135" s="69">
        <f ca="1">RANDBETWEEN(MIN(Monto),MAX(Monto))</f>
        <v>22</v>
      </c>
    </row>
    <row r="136" spans="1:7">
      <c r="A136" s="80">
        <v>38188</v>
      </c>
      <c r="B136" s="81" t="s">
        <v>131</v>
      </c>
      <c r="C136" s="80">
        <v>65.890906303638985</v>
      </c>
      <c r="E136" s="180">
        <f t="shared" si="4"/>
        <v>65.89</v>
      </c>
      <c r="F136" s="69">
        <f t="shared" si="5"/>
        <v>65</v>
      </c>
      <c r="G136" s="69">
        <f ca="1">RANDBETWEEN(MIN(Monto),MAX(Monto))</f>
        <v>80</v>
      </c>
    </row>
    <row r="137" spans="1:7">
      <c r="A137" s="80">
        <v>38157</v>
      </c>
      <c r="B137" s="81" t="s">
        <v>133</v>
      </c>
      <c r="C137" s="80">
        <v>98.36521313576047</v>
      </c>
      <c r="E137" s="180">
        <f t="shared" si="4"/>
        <v>98.37</v>
      </c>
      <c r="F137" s="69">
        <f t="shared" si="5"/>
        <v>98</v>
      </c>
      <c r="G137" s="69">
        <f ca="1">RANDBETWEEN(MIN(Monto),MAX(Monto))</f>
        <v>53</v>
      </c>
    </row>
    <row r="138" spans="1:7">
      <c r="A138" s="80">
        <v>38194</v>
      </c>
      <c r="B138" s="81" t="s">
        <v>132</v>
      </c>
      <c r="C138" s="80">
        <v>3.0829072918374667</v>
      </c>
      <c r="E138" s="180">
        <f t="shared" si="4"/>
        <v>3.08</v>
      </c>
      <c r="F138" s="69">
        <f t="shared" si="5"/>
        <v>3</v>
      </c>
      <c r="G138" s="69">
        <f ca="1">RANDBETWEEN(MIN(Monto),MAX(Monto))</f>
        <v>69</v>
      </c>
    </row>
    <row r="139" spans="1:7">
      <c r="A139" s="80">
        <v>38160</v>
      </c>
      <c r="B139" s="81" t="s">
        <v>126</v>
      </c>
      <c r="C139" s="80">
        <v>26.095300906963836</v>
      </c>
      <c r="E139" s="180">
        <f t="shared" si="4"/>
        <v>26.1</v>
      </c>
      <c r="F139" s="69">
        <f t="shared" si="5"/>
        <v>26</v>
      </c>
      <c r="G139" s="69">
        <f ca="1">RANDBETWEEN(MIN(Monto),MAX(Monto))</f>
        <v>82</v>
      </c>
    </row>
    <row r="140" spans="1:7">
      <c r="A140" s="80">
        <v>38147</v>
      </c>
      <c r="B140" s="81" t="s">
        <v>129</v>
      </c>
      <c r="C140" s="80">
        <v>40.373176112504524</v>
      </c>
      <c r="E140" s="180">
        <f t="shared" si="4"/>
        <v>40.369999999999997</v>
      </c>
      <c r="F140" s="69">
        <f t="shared" si="5"/>
        <v>40</v>
      </c>
      <c r="G140" s="69">
        <f ca="1">RANDBETWEEN(MIN(Monto),MAX(Monto))</f>
        <v>30</v>
      </c>
    </row>
    <row r="141" spans="1:7">
      <c r="A141" s="80">
        <v>38190</v>
      </c>
      <c r="B141" s="81" t="s">
        <v>126</v>
      </c>
      <c r="C141" s="80">
        <v>68.518403469719232</v>
      </c>
      <c r="E141" s="180">
        <f t="shared" si="4"/>
        <v>68.52</v>
      </c>
      <c r="F141" s="69">
        <f t="shared" si="5"/>
        <v>68</v>
      </c>
      <c r="G141" s="69">
        <f ca="1">RANDBETWEEN(MIN(Monto),MAX(Monto))</f>
        <v>16</v>
      </c>
    </row>
    <row r="142" spans="1:7">
      <c r="A142" s="80">
        <v>38155</v>
      </c>
      <c r="B142" s="81" t="s">
        <v>133</v>
      </c>
      <c r="C142" s="80">
        <v>67.737235078247608</v>
      </c>
      <c r="E142" s="180">
        <f t="shared" si="4"/>
        <v>67.739999999999995</v>
      </c>
      <c r="F142" s="69">
        <f t="shared" si="5"/>
        <v>67</v>
      </c>
      <c r="G142" s="69">
        <f ca="1">RANDBETWEEN(MIN(Monto),MAX(Monto))</f>
        <v>44</v>
      </c>
    </row>
    <row r="143" spans="1:7">
      <c r="A143" s="80">
        <v>38186</v>
      </c>
      <c r="B143" s="81" t="s">
        <v>124</v>
      </c>
      <c r="C143" s="80">
        <v>76.351349611554653</v>
      </c>
      <c r="E143" s="180">
        <f t="shared" si="4"/>
        <v>76.349999999999994</v>
      </c>
      <c r="F143" s="69">
        <f t="shared" si="5"/>
        <v>76</v>
      </c>
      <c r="G143" s="69">
        <f ca="1">RANDBETWEEN(MIN(Monto),MAX(Monto))</f>
        <v>61</v>
      </c>
    </row>
    <row r="144" spans="1:7">
      <c r="A144" s="80">
        <v>38179</v>
      </c>
      <c r="B144" s="81" t="s">
        <v>126</v>
      </c>
      <c r="C144" s="80">
        <v>63.329112987436261</v>
      </c>
      <c r="E144" s="180">
        <f t="shared" si="4"/>
        <v>63.33</v>
      </c>
      <c r="F144" s="69">
        <f t="shared" si="5"/>
        <v>63</v>
      </c>
      <c r="G144" s="69">
        <f ca="1">RANDBETWEEN(MIN(Monto),MAX(Monto))</f>
        <v>28</v>
      </c>
    </row>
    <row r="145" spans="1:7">
      <c r="A145" s="80">
        <v>38178</v>
      </c>
      <c r="B145" s="81" t="s">
        <v>126</v>
      </c>
      <c r="C145" s="80">
        <v>63.684166216575441</v>
      </c>
      <c r="E145" s="180">
        <f t="shared" si="4"/>
        <v>63.68</v>
      </c>
      <c r="F145" s="69">
        <f t="shared" si="5"/>
        <v>63</v>
      </c>
      <c r="G145" s="69">
        <f ca="1">RANDBETWEEN(MIN(Monto),MAX(Monto))</f>
        <v>21</v>
      </c>
    </row>
    <row r="146" spans="1:7">
      <c r="A146" s="80">
        <v>38194</v>
      </c>
      <c r="B146" s="81" t="s">
        <v>126</v>
      </c>
      <c r="C146" s="80">
        <v>41.598875009287909</v>
      </c>
      <c r="E146" s="180">
        <f t="shared" si="4"/>
        <v>41.6</v>
      </c>
      <c r="F146" s="69">
        <f t="shared" si="5"/>
        <v>41</v>
      </c>
      <c r="G146" s="69">
        <f ca="1">RANDBETWEEN(MIN(Monto),MAX(Monto))</f>
        <v>26</v>
      </c>
    </row>
    <row r="147" spans="1:7">
      <c r="A147" s="80">
        <v>38195</v>
      </c>
      <c r="B147" s="81" t="s">
        <v>126</v>
      </c>
      <c r="C147" s="80">
        <v>6.8751111063037662</v>
      </c>
      <c r="E147" s="180">
        <f t="shared" si="4"/>
        <v>6.88</v>
      </c>
      <c r="F147" s="69">
        <f t="shared" si="5"/>
        <v>6</v>
      </c>
      <c r="G147" s="69">
        <f ca="1">RANDBETWEEN(MIN(Monto),MAX(Monto))</f>
        <v>26</v>
      </c>
    </row>
    <row r="148" spans="1:7">
      <c r="A148" s="80">
        <v>38156</v>
      </c>
      <c r="B148" s="81" t="s">
        <v>129</v>
      </c>
      <c r="C148" s="80">
        <v>54.443105835567287</v>
      </c>
      <c r="E148" s="180">
        <f t="shared" si="4"/>
        <v>54.44</v>
      </c>
      <c r="F148" s="69">
        <f t="shared" si="5"/>
        <v>54</v>
      </c>
      <c r="G148" s="69">
        <f ca="1">RANDBETWEEN(MIN(Monto),MAX(Monto))</f>
        <v>60</v>
      </c>
    </row>
    <row r="149" spans="1:7">
      <c r="A149" s="80">
        <v>38182</v>
      </c>
      <c r="B149" s="81" t="s">
        <v>132</v>
      </c>
      <c r="C149" s="80">
        <v>2.12130235269683</v>
      </c>
      <c r="E149" s="180">
        <f t="shared" si="4"/>
        <v>2.12</v>
      </c>
      <c r="F149" s="69">
        <f t="shared" si="5"/>
        <v>2</v>
      </c>
      <c r="G149" s="69">
        <f ca="1">RANDBETWEEN(MIN(Monto),MAX(Monto))</f>
        <v>22</v>
      </c>
    </row>
    <row r="150" spans="1:7">
      <c r="A150" s="80">
        <v>38178</v>
      </c>
      <c r="B150" s="81" t="s">
        <v>126</v>
      </c>
      <c r="C150" s="80">
        <v>77.210160737435359</v>
      </c>
      <c r="E150" s="180">
        <f t="shared" si="4"/>
        <v>77.209999999999994</v>
      </c>
      <c r="F150" s="69">
        <f t="shared" si="5"/>
        <v>77</v>
      </c>
      <c r="G150" s="69">
        <f ca="1">RANDBETWEEN(MIN(Monto),MAX(Monto))</f>
        <v>52</v>
      </c>
    </row>
    <row r="151" spans="1:7">
      <c r="A151" s="80">
        <v>38190</v>
      </c>
      <c r="B151" s="81" t="s">
        <v>124</v>
      </c>
      <c r="C151" s="80">
        <v>98.040533292000561</v>
      </c>
      <c r="E151" s="180">
        <f t="shared" si="4"/>
        <v>98.04</v>
      </c>
      <c r="F151" s="69">
        <f t="shared" si="5"/>
        <v>98</v>
      </c>
      <c r="G151" s="69">
        <f ca="1">RANDBETWEEN(MIN(Monto),MAX(Monto))</f>
        <v>47</v>
      </c>
    </row>
    <row r="152" spans="1:7">
      <c r="A152" s="80">
        <v>38183</v>
      </c>
      <c r="B152" s="81" t="s">
        <v>133</v>
      </c>
      <c r="C152" s="80">
        <v>63.932074924477348</v>
      </c>
      <c r="E152" s="180">
        <f t="shared" si="4"/>
        <v>63.93</v>
      </c>
      <c r="F152" s="69">
        <f t="shared" si="5"/>
        <v>63</v>
      </c>
      <c r="G152" s="69">
        <f ca="1">RANDBETWEEN(MIN(Monto),MAX(Monto))</f>
        <v>95</v>
      </c>
    </row>
    <row r="153" spans="1:7">
      <c r="A153" s="80">
        <v>38198</v>
      </c>
      <c r="B153" s="81" t="s">
        <v>133</v>
      </c>
      <c r="C153" s="80">
        <v>69.253925198546426</v>
      </c>
      <c r="E153" s="180">
        <f t="shared" si="4"/>
        <v>69.25</v>
      </c>
      <c r="F153" s="69">
        <f t="shared" si="5"/>
        <v>69</v>
      </c>
      <c r="G153" s="69">
        <f ca="1">RANDBETWEEN(MIN(Monto),MAX(Monto))</f>
        <v>83</v>
      </c>
    </row>
    <row r="154" spans="1:7">
      <c r="A154" s="80">
        <v>38144</v>
      </c>
      <c r="B154" s="81" t="s">
        <v>132</v>
      </c>
      <c r="C154" s="80">
        <v>7.7943306409936408</v>
      </c>
      <c r="E154" s="180">
        <f t="shared" si="4"/>
        <v>7.79</v>
      </c>
      <c r="F154" s="69">
        <f t="shared" si="5"/>
        <v>7</v>
      </c>
      <c r="G154" s="69">
        <f ca="1">RANDBETWEEN(MIN(Monto),MAX(Monto))</f>
        <v>72</v>
      </c>
    </row>
    <row r="155" spans="1:7">
      <c r="A155" s="80">
        <v>38160</v>
      </c>
      <c r="B155" s="81" t="s">
        <v>133</v>
      </c>
      <c r="C155" s="80">
        <v>75.377931130296403</v>
      </c>
      <c r="E155" s="180">
        <f t="shared" si="4"/>
        <v>75.38</v>
      </c>
      <c r="F155" s="69">
        <f t="shared" si="5"/>
        <v>75</v>
      </c>
      <c r="G155" s="69">
        <f ca="1">RANDBETWEEN(MIN(Monto),MAX(Monto))</f>
        <v>10</v>
      </c>
    </row>
    <row r="156" spans="1:7">
      <c r="A156" s="80">
        <v>38163</v>
      </c>
      <c r="B156" s="81" t="s">
        <v>129</v>
      </c>
      <c r="C156" s="80">
        <v>63.461383283894747</v>
      </c>
      <c r="E156" s="180">
        <f t="shared" si="4"/>
        <v>63.46</v>
      </c>
      <c r="F156" s="69">
        <f t="shared" si="5"/>
        <v>63</v>
      </c>
      <c r="G156" s="69">
        <f ca="1">RANDBETWEEN(MIN(Monto),MAX(Monto))</f>
        <v>92</v>
      </c>
    </row>
    <row r="157" spans="1:7">
      <c r="A157" s="80">
        <v>38146</v>
      </c>
      <c r="B157" s="81" t="s">
        <v>129</v>
      </c>
      <c r="C157" s="80">
        <v>50.477785223835035</v>
      </c>
      <c r="E157" s="180">
        <f t="shared" si="4"/>
        <v>50.48</v>
      </c>
      <c r="F157" s="69">
        <f t="shared" si="5"/>
        <v>50</v>
      </c>
      <c r="G157" s="69">
        <f ca="1">RANDBETWEEN(MIN(Monto),MAX(Monto))</f>
        <v>44</v>
      </c>
    </row>
    <row r="158" spans="1:7">
      <c r="A158" s="80">
        <v>38151</v>
      </c>
      <c r="B158" s="81" t="s">
        <v>131</v>
      </c>
      <c r="C158" s="80">
        <v>34.74486763926523</v>
      </c>
      <c r="E158" s="180">
        <f t="shared" si="4"/>
        <v>34.74</v>
      </c>
      <c r="F158" s="69">
        <f t="shared" si="5"/>
        <v>34</v>
      </c>
      <c r="G158" s="69">
        <f ca="1">RANDBETWEEN(MIN(Monto),MAX(Monto))</f>
        <v>89</v>
      </c>
    </row>
    <row r="159" spans="1:7">
      <c r="A159" s="80">
        <v>38156</v>
      </c>
      <c r="B159" s="81" t="s">
        <v>132</v>
      </c>
      <c r="C159" s="80">
        <v>35.771674184669507</v>
      </c>
      <c r="E159" s="180">
        <f t="shared" si="4"/>
        <v>35.770000000000003</v>
      </c>
      <c r="F159" s="69">
        <f t="shared" si="5"/>
        <v>35</v>
      </c>
      <c r="G159" s="69">
        <f ca="1">RANDBETWEEN(MIN(Monto),MAX(Monto))</f>
        <v>77</v>
      </c>
    </row>
    <row r="160" spans="1:7">
      <c r="A160" s="80">
        <v>38159</v>
      </c>
      <c r="B160" s="81" t="s">
        <v>126</v>
      </c>
      <c r="C160" s="80">
        <v>93.963408917033362</v>
      </c>
      <c r="E160" s="180">
        <f t="shared" si="4"/>
        <v>93.96</v>
      </c>
      <c r="F160" s="69">
        <f t="shared" si="5"/>
        <v>93</v>
      </c>
      <c r="G160" s="69">
        <f ca="1">RANDBETWEEN(MIN(Monto),MAX(Monto))</f>
        <v>59</v>
      </c>
    </row>
    <row r="161" spans="1:7">
      <c r="A161" s="80">
        <v>38164</v>
      </c>
      <c r="B161" s="81" t="s">
        <v>131</v>
      </c>
      <c r="C161" s="80">
        <v>82.015357978710625</v>
      </c>
      <c r="E161" s="180">
        <f t="shared" si="4"/>
        <v>82.02</v>
      </c>
      <c r="F161" s="69">
        <f t="shared" si="5"/>
        <v>82</v>
      </c>
      <c r="G161" s="69">
        <f ca="1">RANDBETWEEN(MIN(Monto),MAX(Monto))</f>
        <v>20</v>
      </c>
    </row>
    <row r="162" spans="1:7">
      <c r="A162" s="80">
        <v>38160</v>
      </c>
      <c r="B162" s="81" t="s">
        <v>126</v>
      </c>
      <c r="C162" s="80">
        <v>0.25057353202104782</v>
      </c>
      <c r="E162" s="180">
        <f t="shared" si="4"/>
        <v>0.25</v>
      </c>
      <c r="F162" s="69">
        <f t="shared" si="5"/>
        <v>0</v>
      </c>
      <c r="G162" s="69">
        <f ca="1">RANDBETWEEN(MIN(Monto),MAX(Monto))</f>
        <v>25</v>
      </c>
    </row>
    <row r="163" spans="1:7">
      <c r="A163" s="80">
        <v>38156</v>
      </c>
      <c r="B163" s="81" t="s">
        <v>124</v>
      </c>
      <c r="C163" s="80">
        <v>40.014165347065678</v>
      </c>
      <c r="E163" s="180">
        <f t="shared" si="4"/>
        <v>40.01</v>
      </c>
      <c r="F163" s="69">
        <f t="shared" si="5"/>
        <v>40</v>
      </c>
      <c r="G163" s="69">
        <f ca="1">RANDBETWEEN(MIN(Monto),MAX(Monto))</f>
        <v>75</v>
      </c>
    </row>
    <row r="164" spans="1:7">
      <c r="A164" s="80">
        <v>38172</v>
      </c>
      <c r="B164" s="81" t="s">
        <v>132</v>
      </c>
      <c r="C164" s="80">
        <v>83.303012062452609</v>
      </c>
      <c r="E164" s="180">
        <f t="shared" si="4"/>
        <v>83.3</v>
      </c>
      <c r="F164" s="69">
        <f t="shared" si="5"/>
        <v>83</v>
      </c>
      <c r="G164" s="69">
        <f ca="1">RANDBETWEEN(MIN(Monto),MAX(Monto))</f>
        <v>58</v>
      </c>
    </row>
    <row r="165" spans="1:7">
      <c r="A165" s="80">
        <v>38181</v>
      </c>
      <c r="B165" s="81" t="s">
        <v>129</v>
      </c>
      <c r="C165" s="80">
        <v>36.031175064867369</v>
      </c>
      <c r="E165" s="180">
        <f t="shared" si="4"/>
        <v>36.03</v>
      </c>
      <c r="F165" s="69">
        <f t="shared" si="5"/>
        <v>36</v>
      </c>
      <c r="G165" s="69">
        <f ca="1">RANDBETWEEN(MIN(Monto),MAX(Monto))</f>
        <v>43</v>
      </c>
    </row>
    <row r="166" spans="1:7">
      <c r="A166" s="80">
        <v>38194</v>
      </c>
      <c r="B166" s="81" t="s">
        <v>133</v>
      </c>
      <c r="C166" s="80">
        <v>68.141217643321951</v>
      </c>
      <c r="E166" s="180">
        <f t="shared" si="4"/>
        <v>68.14</v>
      </c>
      <c r="F166" s="69">
        <f t="shared" si="5"/>
        <v>68</v>
      </c>
      <c r="G166" s="69">
        <f ca="1">RANDBETWEEN(MIN(Monto),MAX(Monto))</f>
        <v>62</v>
      </c>
    </row>
    <row r="167" spans="1:7">
      <c r="A167" s="80">
        <v>38198</v>
      </c>
      <c r="B167" s="81" t="s">
        <v>126</v>
      </c>
      <c r="C167" s="80">
        <v>48.665819012080576</v>
      </c>
      <c r="E167" s="180">
        <f t="shared" si="4"/>
        <v>48.67</v>
      </c>
      <c r="F167" s="69">
        <f t="shared" si="5"/>
        <v>48</v>
      </c>
      <c r="G167" s="69">
        <f ca="1">RANDBETWEEN(MIN(Monto),MAX(Monto))</f>
        <v>98</v>
      </c>
    </row>
    <row r="168" spans="1:7">
      <c r="A168" s="80">
        <v>38146</v>
      </c>
      <c r="B168" s="81" t="s">
        <v>129</v>
      </c>
      <c r="C168" s="80">
        <v>7.5580422685074922</v>
      </c>
      <c r="E168" s="180">
        <f t="shared" si="4"/>
        <v>7.56</v>
      </c>
      <c r="F168" s="69">
        <f t="shared" si="5"/>
        <v>7</v>
      </c>
      <c r="G168" s="69">
        <f ca="1">RANDBETWEEN(MIN(Monto),MAX(Monto))</f>
        <v>46</v>
      </c>
    </row>
    <row r="169" spans="1:7">
      <c r="A169" s="80">
        <v>38147</v>
      </c>
      <c r="B169" s="81" t="s">
        <v>126</v>
      </c>
      <c r="C169" s="80">
        <v>81.161432170071123</v>
      </c>
      <c r="E169" s="180">
        <f t="shared" si="4"/>
        <v>81.16</v>
      </c>
      <c r="F169" s="69">
        <f t="shared" si="5"/>
        <v>81</v>
      </c>
      <c r="G169" s="69">
        <f ca="1">RANDBETWEEN(MIN(Monto),MAX(Monto))</f>
        <v>79</v>
      </c>
    </row>
    <row r="170" spans="1:7">
      <c r="A170" s="80">
        <v>38157</v>
      </c>
      <c r="B170" s="81" t="s">
        <v>126</v>
      </c>
      <c r="C170" s="80">
        <v>5.1176080574452776</v>
      </c>
      <c r="E170" s="180">
        <f t="shared" si="4"/>
        <v>5.12</v>
      </c>
      <c r="F170" s="69">
        <f t="shared" si="5"/>
        <v>5</v>
      </c>
      <c r="G170" s="69">
        <f ca="1">RANDBETWEEN(MIN(Monto),MAX(Monto))</f>
        <v>15</v>
      </c>
    </row>
    <row r="171" spans="1:7">
      <c r="A171" s="80">
        <v>38155</v>
      </c>
      <c r="B171" s="81" t="s">
        <v>131</v>
      </c>
      <c r="C171" s="80">
        <v>85.82465990307071</v>
      </c>
      <c r="E171" s="180">
        <f t="shared" si="4"/>
        <v>85.82</v>
      </c>
      <c r="F171" s="69">
        <f t="shared" si="5"/>
        <v>85</v>
      </c>
      <c r="G171" s="69">
        <f ca="1">RANDBETWEEN(MIN(Monto),MAX(Monto))</f>
        <v>60</v>
      </c>
    </row>
    <row r="172" spans="1:7">
      <c r="A172" s="80">
        <v>38158</v>
      </c>
      <c r="B172" s="81" t="s">
        <v>133</v>
      </c>
      <c r="C172" s="80">
        <v>48.97308746155209</v>
      </c>
      <c r="E172" s="180">
        <f t="shared" si="4"/>
        <v>48.97</v>
      </c>
      <c r="F172" s="69">
        <f t="shared" si="5"/>
        <v>48</v>
      </c>
      <c r="G172" s="69">
        <f ca="1">RANDBETWEEN(MIN(Monto),MAX(Monto))</f>
        <v>27</v>
      </c>
    </row>
    <row r="173" spans="1:7">
      <c r="A173" s="80">
        <v>38152</v>
      </c>
      <c r="B173" s="81" t="s">
        <v>124</v>
      </c>
      <c r="C173" s="80">
        <v>14.105268342069193</v>
      </c>
      <c r="E173" s="180">
        <f t="shared" si="4"/>
        <v>14.11</v>
      </c>
      <c r="F173" s="69">
        <f t="shared" si="5"/>
        <v>14</v>
      </c>
      <c r="G173" s="69">
        <f ca="1">RANDBETWEEN(MIN(Monto),MAX(Monto))</f>
        <v>86</v>
      </c>
    </row>
    <row r="174" spans="1:7">
      <c r="A174" s="80">
        <v>38199</v>
      </c>
      <c r="B174" s="81" t="s">
        <v>133</v>
      </c>
      <c r="C174" s="80">
        <v>5.0089575978354617</v>
      </c>
      <c r="E174" s="180">
        <f t="shared" si="4"/>
        <v>5.01</v>
      </c>
      <c r="F174" s="69">
        <f t="shared" si="5"/>
        <v>5</v>
      </c>
      <c r="G174" s="69">
        <f ca="1">RANDBETWEEN(MIN(Monto),MAX(Monto))</f>
        <v>47</v>
      </c>
    </row>
    <row r="175" spans="1:7">
      <c r="A175" s="80">
        <v>38150</v>
      </c>
      <c r="B175" s="81" t="s">
        <v>126</v>
      </c>
      <c r="C175" s="80">
        <v>86.160663502453701</v>
      </c>
      <c r="E175" s="180">
        <f t="shared" si="4"/>
        <v>86.16</v>
      </c>
      <c r="F175" s="69">
        <f t="shared" si="5"/>
        <v>86</v>
      </c>
      <c r="G175" s="69">
        <f ca="1">RANDBETWEEN(MIN(Monto),MAX(Monto))</f>
        <v>27</v>
      </c>
    </row>
    <row r="176" spans="1:7">
      <c r="A176" s="80">
        <v>38189</v>
      </c>
      <c r="B176" s="81" t="s">
        <v>124</v>
      </c>
      <c r="C176" s="80">
        <v>93.988904181193618</v>
      </c>
      <c r="E176" s="180">
        <f t="shared" si="4"/>
        <v>93.99</v>
      </c>
      <c r="F176" s="69">
        <f t="shared" si="5"/>
        <v>93</v>
      </c>
      <c r="G176" s="69">
        <f ca="1">RANDBETWEEN(MIN(Monto),MAX(Monto))</f>
        <v>25</v>
      </c>
    </row>
    <row r="177" spans="1:7">
      <c r="A177" s="80">
        <v>38196</v>
      </c>
      <c r="B177" s="81" t="s">
        <v>126</v>
      </c>
      <c r="C177" s="80">
        <v>57.608477365256206</v>
      </c>
      <c r="E177" s="180">
        <f t="shared" si="4"/>
        <v>57.61</v>
      </c>
      <c r="F177" s="69">
        <f t="shared" si="5"/>
        <v>57</v>
      </c>
      <c r="G177" s="69">
        <f ca="1">RANDBETWEEN(MIN(Monto),MAX(Monto))</f>
        <v>32</v>
      </c>
    </row>
    <row r="178" spans="1:7">
      <c r="A178" s="80">
        <v>38183</v>
      </c>
      <c r="B178" s="81" t="s">
        <v>129</v>
      </c>
      <c r="C178" s="80">
        <v>25.591739718701277</v>
      </c>
      <c r="E178" s="180">
        <f t="shared" si="4"/>
        <v>25.59</v>
      </c>
      <c r="F178" s="69">
        <f t="shared" si="5"/>
        <v>25</v>
      </c>
      <c r="G178" s="69">
        <f ca="1">RANDBETWEEN(MIN(Monto),MAX(Monto))</f>
        <v>80</v>
      </c>
    </row>
    <row r="179" spans="1:7">
      <c r="A179" s="80">
        <v>38148</v>
      </c>
      <c r="B179" s="81" t="s">
        <v>133</v>
      </c>
      <c r="C179" s="80">
        <v>51.074682724744804</v>
      </c>
      <c r="E179" s="180">
        <f t="shared" si="4"/>
        <v>51.07</v>
      </c>
      <c r="F179" s="69">
        <f t="shared" si="5"/>
        <v>51</v>
      </c>
      <c r="G179" s="69">
        <f ca="1">RANDBETWEEN(MIN(Monto),MAX(Monto))</f>
        <v>51</v>
      </c>
    </row>
    <row r="180" spans="1:7">
      <c r="A180" s="80">
        <v>38176</v>
      </c>
      <c r="B180" s="81" t="s">
        <v>133</v>
      </c>
      <c r="C180" s="80">
        <v>11.967207207282836</v>
      </c>
      <c r="E180" s="180">
        <f t="shared" si="4"/>
        <v>11.97</v>
      </c>
      <c r="F180" s="69">
        <f t="shared" si="5"/>
        <v>11</v>
      </c>
      <c r="G180" s="69">
        <f ca="1">RANDBETWEEN(MIN(Monto),MAX(Monto))</f>
        <v>94</v>
      </c>
    </row>
    <row r="181" spans="1:7">
      <c r="A181" s="80">
        <v>38194</v>
      </c>
      <c r="B181" s="81" t="s">
        <v>133</v>
      </c>
      <c r="C181" s="80">
        <v>36.227556715935982</v>
      </c>
      <c r="E181" s="180">
        <f t="shared" si="4"/>
        <v>36.229999999999997</v>
      </c>
      <c r="F181" s="69">
        <f t="shared" si="5"/>
        <v>36</v>
      </c>
      <c r="G181" s="69">
        <f ca="1">RANDBETWEEN(MIN(Monto),MAX(Monto))</f>
        <v>32</v>
      </c>
    </row>
    <row r="182" spans="1:7">
      <c r="A182" s="80">
        <v>38144</v>
      </c>
      <c r="B182" s="81" t="s">
        <v>133</v>
      </c>
      <c r="C182" s="80">
        <v>43.449251080003663</v>
      </c>
      <c r="E182" s="180">
        <f t="shared" si="4"/>
        <v>43.45</v>
      </c>
      <c r="F182" s="69">
        <f t="shared" si="5"/>
        <v>43</v>
      </c>
      <c r="G182" s="69">
        <f ca="1">RANDBETWEEN(MIN(Monto),MAX(Monto))</f>
        <v>46</v>
      </c>
    </row>
    <row r="183" spans="1:7">
      <c r="A183" s="80">
        <v>38148</v>
      </c>
      <c r="B183" s="81" t="s">
        <v>132</v>
      </c>
      <c r="C183" s="80">
        <v>94.788953930463293</v>
      </c>
      <c r="E183" s="180">
        <f t="shared" si="4"/>
        <v>94.79</v>
      </c>
      <c r="F183" s="69">
        <f t="shared" si="5"/>
        <v>94</v>
      </c>
      <c r="G183" s="69">
        <f ca="1">RANDBETWEEN(MIN(Monto),MAX(Monto))</f>
        <v>90</v>
      </c>
    </row>
    <row r="184" spans="1:7">
      <c r="A184" s="80">
        <v>38187</v>
      </c>
      <c r="B184" s="81" t="s">
        <v>133</v>
      </c>
      <c r="C184" s="80">
        <v>46.357158767328222</v>
      </c>
      <c r="E184" s="180">
        <f t="shared" si="4"/>
        <v>46.36</v>
      </c>
      <c r="F184" s="69">
        <f t="shared" si="5"/>
        <v>46</v>
      </c>
      <c r="G184" s="69">
        <f ca="1">RANDBETWEEN(MIN(Monto),MAX(Monto))</f>
        <v>4</v>
      </c>
    </row>
    <row r="185" spans="1:7">
      <c r="A185" s="80">
        <v>38172</v>
      </c>
      <c r="B185" s="81" t="s">
        <v>131</v>
      </c>
      <c r="C185" s="80">
        <v>38.338786728313544</v>
      </c>
      <c r="E185" s="180">
        <f t="shared" si="4"/>
        <v>38.340000000000003</v>
      </c>
      <c r="F185" s="69">
        <f t="shared" si="5"/>
        <v>38</v>
      </c>
      <c r="G185" s="69">
        <f ca="1">RANDBETWEEN(MIN(Monto),MAX(Monto))</f>
        <v>22</v>
      </c>
    </row>
    <row r="186" spans="1:7">
      <c r="A186" s="80">
        <v>38171</v>
      </c>
      <c r="B186" s="81" t="s">
        <v>126</v>
      </c>
      <c r="C186" s="80">
        <v>36.943000314298779</v>
      </c>
      <c r="E186" s="180">
        <f t="shared" si="4"/>
        <v>36.94</v>
      </c>
      <c r="F186" s="69">
        <f t="shared" si="5"/>
        <v>36</v>
      </c>
      <c r="G186" s="69">
        <f ca="1">RANDBETWEEN(MIN(Monto),MAX(Monto))</f>
        <v>99</v>
      </c>
    </row>
    <row r="187" spans="1:7">
      <c r="A187" s="80">
        <v>38170</v>
      </c>
      <c r="B187" s="81" t="s">
        <v>133</v>
      </c>
      <c r="C187" s="80">
        <v>16.120131381765024</v>
      </c>
      <c r="E187" s="180">
        <f t="shared" si="4"/>
        <v>16.12</v>
      </c>
      <c r="F187" s="69">
        <f t="shared" si="5"/>
        <v>16</v>
      </c>
      <c r="G187" s="69">
        <f ca="1">RANDBETWEEN(MIN(Monto),MAX(Monto))</f>
        <v>96</v>
      </c>
    </row>
    <row r="188" spans="1:7">
      <c r="A188" s="80">
        <v>38171</v>
      </c>
      <c r="B188" s="81" t="s">
        <v>133</v>
      </c>
      <c r="C188" s="80">
        <v>85.683228533894891</v>
      </c>
      <c r="E188" s="180">
        <f t="shared" si="4"/>
        <v>85.68</v>
      </c>
      <c r="F188" s="69">
        <f t="shared" si="5"/>
        <v>85</v>
      </c>
      <c r="G188" s="69">
        <f ca="1">RANDBETWEEN(MIN(Monto),MAX(Monto))</f>
        <v>25</v>
      </c>
    </row>
    <row r="189" spans="1:7">
      <c r="A189" s="80">
        <v>38179</v>
      </c>
      <c r="B189" s="81" t="s">
        <v>133</v>
      </c>
      <c r="C189" s="80">
        <v>0.92297632914508654</v>
      </c>
      <c r="E189" s="180">
        <f t="shared" si="4"/>
        <v>0.92</v>
      </c>
      <c r="F189" s="69">
        <f t="shared" si="5"/>
        <v>0</v>
      </c>
      <c r="G189" s="69">
        <f ca="1">RANDBETWEEN(MIN(Monto),MAX(Monto))</f>
        <v>68</v>
      </c>
    </row>
    <row r="190" spans="1:7">
      <c r="A190" s="80">
        <v>38155</v>
      </c>
      <c r="B190" s="81" t="s">
        <v>129</v>
      </c>
      <c r="C190" s="80">
        <v>98.368780193089208</v>
      </c>
      <c r="E190" s="180">
        <f t="shared" si="4"/>
        <v>98.37</v>
      </c>
      <c r="F190" s="69">
        <f t="shared" si="5"/>
        <v>98</v>
      </c>
      <c r="G190" s="69">
        <f ca="1">RANDBETWEEN(MIN(Monto),MAX(Monto))</f>
        <v>55</v>
      </c>
    </row>
    <row r="191" spans="1:7">
      <c r="A191" s="80">
        <v>38178</v>
      </c>
      <c r="B191" s="81" t="s">
        <v>131</v>
      </c>
      <c r="C191" s="80">
        <v>55.256820698522866</v>
      </c>
      <c r="E191" s="180">
        <f t="shared" si="4"/>
        <v>55.26</v>
      </c>
      <c r="F191" s="69">
        <f t="shared" si="5"/>
        <v>55</v>
      </c>
      <c r="G191" s="69">
        <f ca="1">RANDBETWEEN(MIN(Monto),MAX(Monto))</f>
        <v>92</v>
      </c>
    </row>
    <row r="192" spans="1:7">
      <c r="A192" s="80">
        <v>38166</v>
      </c>
      <c r="B192" s="81" t="s">
        <v>133</v>
      </c>
      <c r="C192" s="80">
        <v>41.312913564881228</v>
      </c>
      <c r="E192" s="180">
        <f t="shared" si="4"/>
        <v>41.31</v>
      </c>
      <c r="F192" s="69">
        <f t="shared" si="5"/>
        <v>41</v>
      </c>
      <c r="G192" s="69">
        <f ca="1">RANDBETWEEN(MIN(Monto),MAX(Monto))</f>
        <v>90</v>
      </c>
    </row>
    <row r="193" spans="1:7">
      <c r="A193" s="80">
        <v>38178</v>
      </c>
      <c r="B193" s="81" t="s">
        <v>133</v>
      </c>
      <c r="C193" s="80">
        <v>79.270968354909371</v>
      </c>
      <c r="E193" s="180">
        <f t="shared" si="4"/>
        <v>79.27</v>
      </c>
      <c r="F193" s="69">
        <f t="shared" si="5"/>
        <v>79</v>
      </c>
      <c r="G193" s="69">
        <f ca="1">RANDBETWEEN(MIN(Monto),MAX(Monto))</f>
        <v>62</v>
      </c>
    </row>
    <row r="194" spans="1:7">
      <c r="A194" s="80">
        <v>38145</v>
      </c>
      <c r="B194" s="81" t="s">
        <v>132</v>
      </c>
      <c r="C194" s="80">
        <v>28.159875600076866</v>
      </c>
      <c r="E194" s="180">
        <f t="shared" si="4"/>
        <v>28.16</v>
      </c>
      <c r="F194" s="69">
        <f t="shared" si="5"/>
        <v>28</v>
      </c>
      <c r="G194" s="69">
        <f ca="1">RANDBETWEEN(MIN(Monto),MAX(Monto))</f>
        <v>24</v>
      </c>
    </row>
    <row r="195" spans="1:7">
      <c r="A195" s="80">
        <v>38149</v>
      </c>
      <c r="B195" s="81" t="s">
        <v>126</v>
      </c>
      <c r="C195" s="80">
        <v>14.540986373648312</v>
      </c>
      <c r="E195" s="180">
        <f t="shared" si="4"/>
        <v>14.54</v>
      </c>
      <c r="F195" s="69">
        <f t="shared" si="5"/>
        <v>14</v>
      </c>
      <c r="G195" s="69">
        <f ca="1">RANDBETWEEN(MIN(Monto),MAX(Monto))</f>
        <v>40</v>
      </c>
    </row>
    <row r="196" spans="1:7">
      <c r="A196" s="80">
        <v>38143</v>
      </c>
      <c r="B196" s="81" t="s">
        <v>131</v>
      </c>
      <c r="C196" s="80">
        <v>46.338805446122969</v>
      </c>
      <c r="E196" s="180">
        <f t="shared" si="4"/>
        <v>46.34</v>
      </c>
      <c r="F196" s="69">
        <f t="shared" si="5"/>
        <v>46</v>
      </c>
      <c r="G196" s="69">
        <f ca="1">RANDBETWEEN(MIN(Monto),MAX(Monto))</f>
        <v>56</v>
      </c>
    </row>
    <row r="197" spans="1:7">
      <c r="A197" s="80">
        <v>38151</v>
      </c>
      <c r="B197" s="81" t="s">
        <v>129</v>
      </c>
      <c r="C197" s="80">
        <v>19.399776611897579</v>
      </c>
      <c r="E197" s="180">
        <f t="shared" ref="E197:E260" si="6">ROUND(C197,2)</f>
        <v>19.399999999999999</v>
      </c>
      <c r="F197" s="69">
        <f t="shared" ref="F197:F260" si="7">INT(C197)</f>
        <v>19</v>
      </c>
      <c r="G197" s="69">
        <f ca="1">RANDBETWEEN(MIN(Monto),MAX(Monto))</f>
        <v>64</v>
      </c>
    </row>
    <row r="198" spans="1:7">
      <c r="A198" s="80">
        <v>38159</v>
      </c>
      <c r="B198" s="81" t="s">
        <v>129</v>
      </c>
      <c r="C198" s="80">
        <v>57.611064766990317</v>
      </c>
      <c r="E198" s="180">
        <f t="shared" si="6"/>
        <v>57.61</v>
      </c>
      <c r="F198" s="69">
        <f t="shared" si="7"/>
        <v>57</v>
      </c>
      <c r="G198" s="69">
        <f ca="1">RANDBETWEEN(MIN(Monto),MAX(Monto))</f>
        <v>49</v>
      </c>
    </row>
    <row r="199" spans="1:7">
      <c r="A199" s="80">
        <v>38158</v>
      </c>
      <c r="B199" s="81" t="s">
        <v>132</v>
      </c>
      <c r="C199" s="80">
        <v>38.207563218080338</v>
      </c>
      <c r="E199" s="180">
        <f t="shared" si="6"/>
        <v>38.21</v>
      </c>
      <c r="F199" s="69">
        <f t="shared" si="7"/>
        <v>38</v>
      </c>
      <c r="G199" s="69">
        <f ca="1">RANDBETWEEN(MIN(Monto),MAX(Monto))</f>
        <v>2</v>
      </c>
    </row>
    <row r="200" spans="1:7">
      <c r="A200" s="80">
        <v>38179</v>
      </c>
      <c r="B200" s="81" t="s">
        <v>133</v>
      </c>
      <c r="C200" s="80">
        <v>9.2879620062333856</v>
      </c>
      <c r="E200" s="180">
        <f t="shared" si="6"/>
        <v>9.2899999999999991</v>
      </c>
      <c r="F200" s="69">
        <f t="shared" si="7"/>
        <v>9</v>
      </c>
      <c r="G200" s="69">
        <f ca="1">RANDBETWEEN(MIN(Monto),MAX(Monto))</f>
        <v>8</v>
      </c>
    </row>
    <row r="201" spans="1:7">
      <c r="A201" s="80">
        <v>38171</v>
      </c>
      <c r="B201" s="81" t="s">
        <v>129</v>
      </c>
      <c r="C201" s="80">
        <v>58.648625930353958</v>
      </c>
      <c r="E201" s="180">
        <f t="shared" si="6"/>
        <v>58.65</v>
      </c>
      <c r="F201" s="69">
        <f t="shared" si="7"/>
        <v>58</v>
      </c>
      <c r="G201" s="69">
        <f ca="1">RANDBETWEEN(MIN(Monto),MAX(Monto))</f>
        <v>5</v>
      </c>
    </row>
    <row r="202" spans="1:7">
      <c r="A202" s="80">
        <v>38192</v>
      </c>
      <c r="B202" s="81" t="s">
        <v>129</v>
      </c>
      <c r="C202" s="80">
        <v>0.19728295753287384</v>
      </c>
      <c r="E202" s="180">
        <f t="shared" si="6"/>
        <v>0.2</v>
      </c>
      <c r="F202" s="69">
        <f t="shared" si="7"/>
        <v>0</v>
      </c>
      <c r="G202" s="69">
        <f ca="1">RANDBETWEEN(MIN(Monto),MAX(Monto))</f>
        <v>82</v>
      </c>
    </row>
    <row r="203" spans="1:7">
      <c r="A203" s="80">
        <v>38163</v>
      </c>
      <c r="B203" s="81" t="s">
        <v>132</v>
      </c>
      <c r="C203" s="80">
        <v>96.607174888805375</v>
      </c>
      <c r="E203" s="180">
        <f t="shared" si="6"/>
        <v>96.61</v>
      </c>
      <c r="F203" s="69">
        <f t="shared" si="7"/>
        <v>96</v>
      </c>
      <c r="G203" s="69">
        <f ca="1">RANDBETWEEN(MIN(Monto),MAX(Monto))</f>
        <v>6</v>
      </c>
    </row>
    <row r="204" spans="1:7">
      <c r="A204" s="80">
        <v>38194</v>
      </c>
      <c r="B204" s="81" t="s">
        <v>124</v>
      </c>
      <c r="C204" s="80">
        <v>57.832753739424582</v>
      </c>
      <c r="E204" s="180">
        <f t="shared" si="6"/>
        <v>57.83</v>
      </c>
      <c r="F204" s="69">
        <f t="shared" si="7"/>
        <v>57</v>
      </c>
      <c r="G204" s="69">
        <f ca="1">RANDBETWEEN(MIN(Monto),MAX(Monto))</f>
        <v>38</v>
      </c>
    </row>
    <row r="205" spans="1:7">
      <c r="A205" s="80">
        <v>38190</v>
      </c>
      <c r="B205" s="81" t="s">
        <v>132</v>
      </c>
      <c r="C205" s="80">
        <v>69.894786687072539</v>
      </c>
      <c r="E205" s="180">
        <f t="shared" si="6"/>
        <v>69.89</v>
      </c>
      <c r="F205" s="69">
        <f t="shared" si="7"/>
        <v>69</v>
      </c>
      <c r="G205" s="69">
        <f ca="1">RANDBETWEEN(MIN(Monto),MAX(Monto))</f>
        <v>64</v>
      </c>
    </row>
    <row r="206" spans="1:7">
      <c r="A206" s="80">
        <v>38176</v>
      </c>
      <c r="B206" s="81" t="s">
        <v>132</v>
      </c>
      <c r="C206" s="80">
        <v>8.3951493826175607</v>
      </c>
      <c r="E206" s="180">
        <f t="shared" si="6"/>
        <v>8.4</v>
      </c>
      <c r="F206" s="69">
        <f t="shared" si="7"/>
        <v>8</v>
      </c>
      <c r="G206" s="69">
        <f ca="1">RANDBETWEEN(MIN(Monto),MAX(Monto))</f>
        <v>79</v>
      </c>
    </row>
    <row r="207" spans="1:7">
      <c r="A207" s="80">
        <v>38182</v>
      </c>
      <c r="B207" s="81" t="s">
        <v>129</v>
      </c>
      <c r="C207" s="80">
        <v>14.080772064899971</v>
      </c>
      <c r="E207" s="180">
        <f t="shared" si="6"/>
        <v>14.08</v>
      </c>
      <c r="F207" s="69">
        <f t="shared" si="7"/>
        <v>14</v>
      </c>
      <c r="G207" s="69">
        <f ca="1">RANDBETWEEN(MIN(Monto),MAX(Monto))</f>
        <v>11</v>
      </c>
    </row>
    <row r="208" spans="1:7">
      <c r="A208" s="80">
        <v>38191</v>
      </c>
      <c r="B208" s="81" t="s">
        <v>132</v>
      </c>
      <c r="C208" s="80">
        <v>89.837383980456664</v>
      </c>
      <c r="E208" s="180">
        <f t="shared" si="6"/>
        <v>89.84</v>
      </c>
      <c r="F208" s="69">
        <f t="shared" si="7"/>
        <v>89</v>
      </c>
      <c r="G208" s="69">
        <f ca="1">RANDBETWEEN(MIN(Monto),MAX(Monto))</f>
        <v>2</v>
      </c>
    </row>
    <row r="209" spans="1:7">
      <c r="A209" s="80">
        <v>38146</v>
      </c>
      <c r="B209" s="81" t="s">
        <v>129</v>
      </c>
      <c r="C209" s="80">
        <v>83.756104743303169</v>
      </c>
      <c r="E209" s="180">
        <f t="shared" si="6"/>
        <v>83.76</v>
      </c>
      <c r="F209" s="69">
        <f t="shared" si="7"/>
        <v>83</v>
      </c>
      <c r="G209" s="69">
        <f ca="1">RANDBETWEEN(MIN(Monto),MAX(Monto))</f>
        <v>84</v>
      </c>
    </row>
    <row r="210" spans="1:7">
      <c r="A210" s="80">
        <v>38192</v>
      </c>
      <c r="B210" s="81" t="s">
        <v>124</v>
      </c>
      <c r="C210" s="80">
        <v>52.098831422945047</v>
      </c>
      <c r="E210" s="180">
        <f t="shared" si="6"/>
        <v>52.1</v>
      </c>
      <c r="F210" s="69">
        <f t="shared" si="7"/>
        <v>52</v>
      </c>
      <c r="G210" s="69">
        <f ca="1">RANDBETWEEN(MIN(Monto),MAX(Monto))</f>
        <v>61</v>
      </c>
    </row>
    <row r="211" spans="1:7">
      <c r="A211" s="80">
        <v>38175</v>
      </c>
      <c r="B211" s="81" t="s">
        <v>129</v>
      </c>
      <c r="C211" s="80">
        <v>77.113426955648407</v>
      </c>
      <c r="E211" s="180">
        <f t="shared" si="6"/>
        <v>77.11</v>
      </c>
      <c r="F211" s="69">
        <f t="shared" si="7"/>
        <v>77</v>
      </c>
      <c r="G211" s="69">
        <f ca="1">RANDBETWEEN(MIN(Monto),MAX(Monto))</f>
        <v>32</v>
      </c>
    </row>
    <row r="212" spans="1:7">
      <c r="A212" s="80">
        <v>38170</v>
      </c>
      <c r="B212" s="81" t="s">
        <v>129</v>
      </c>
      <c r="C212" s="80">
        <v>29.188064425919524</v>
      </c>
      <c r="E212" s="180">
        <f t="shared" si="6"/>
        <v>29.19</v>
      </c>
      <c r="F212" s="69">
        <f t="shared" si="7"/>
        <v>29</v>
      </c>
      <c r="G212" s="69">
        <f ca="1">RANDBETWEEN(MIN(Monto),MAX(Monto))</f>
        <v>45</v>
      </c>
    </row>
    <row r="213" spans="1:7">
      <c r="A213" s="80">
        <v>38151</v>
      </c>
      <c r="B213" s="81" t="s">
        <v>129</v>
      </c>
      <c r="C213" s="80">
        <v>79.514108070911917</v>
      </c>
      <c r="E213" s="180">
        <f t="shared" si="6"/>
        <v>79.510000000000005</v>
      </c>
      <c r="F213" s="69">
        <f t="shared" si="7"/>
        <v>79</v>
      </c>
      <c r="G213" s="69">
        <f ca="1">RANDBETWEEN(MIN(Monto),MAX(Monto))</f>
        <v>43</v>
      </c>
    </row>
    <row r="214" spans="1:7">
      <c r="A214" s="80">
        <v>38190</v>
      </c>
      <c r="B214" s="81" t="s">
        <v>132</v>
      </c>
      <c r="C214" s="80">
        <v>7.3168090223063755</v>
      </c>
      <c r="E214" s="180">
        <f t="shared" si="6"/>
        <v>7.32</v>
      </c>
      <c r="F214" s="69">
        <f t="shared" si="7"/>
        <v>7</v>
      </c>
      <c r="G214" s="69">
        <f ca="1">RANDBETWEEN(MIN(Monto),MAX(Monto))</f>
        <v>61</v>
      </c>
    </row>
    <row r="215" spans="1:7">
      <c r="A215" s="80">
        <v>38156</v>
      </c>
      <c r="B215" s="81" t="s">
        <v>124</v>
      </c>
      <c r="C215" s="80">
        <v>3.878035241729183</v>
      </c>
      <c r="E215" s="180">
        <f t="shared" si="6"/>
        <v>3.88</v>
      </c>
      <c r="F215" s="69">
        <f t="shared" si="7"/>
        <v>3</v>
      </c>
      <c r="G215" s="69">
        <f ca="1">RANDBETWEEN(MIN(Monto),MAX(Monto))</f>
        <v>69</v>
      </c>
    </row>
    <row r="216" spans="1:7">
      <c r="A216" s="80">
        <v>38162</v>
      </c>
      <c r="B216" s="81" t="s">
        <v>131</v>
      </c>
      <c r="C216" s="80">
        <v>66.457870413933591</v>
      </c>
      <c r="E216" s="180">
        <f t="shared" si="6"/>
        <v>66.459999999999994</v>
      </c>
      <c r="F216" s="69">
        <f t="shared" si="7"/>
        <v>66</v>
      </c>
      <c r="G216" s="69">
        <f ca="1">RANDBETWEEN(MIN(Monto),MAX(Monto))</f>
        <v>19</v>
      </c>
    </row>
    <row r="217" spans="1:7">
      <c r="A217" s="80">
        <v>38196</v>
      </c>
      <c r="B217" s="81" t="s">
        <v>131</v>
      </c>
      <c r="C217" s="80">
        <v>84.751585904736174</v>
      </c>
      <c r="E217" s="180">
        <f t="shared" si="6"/>
        <v>84.75</v>
      </c>
      <c r="F217" s="69">
        <f t="shared" si="7"/>
        <v>84</v>
      </c>
      <c r="G217" s="69">
        <f ca="1">RANDBETWEEN(MIN(Monto),MAX(Monto))</f>
        <v>74</v>
      </c>
    </row>
    <row r="218" spans="1:7">
      <c r="A218" s="80">
        <v>38187</v>
      </c>
      <c r="B218" s="81" t="s">
        <v>126</v>
      </c>
      <c r="C218" s="80">
        <v>42.313778524173173</v>
      </c>
      <c r="E218" s="180">
        <f t="shared" si="6"/>
        <v>42.31</v>
      </c>
      <c r="F218" s="69">
        <f t="shared" si="7"/>
        <v>42</v>
      </c>
      <c r="G218" s="69">
        <f ca="1">RANDBETWEEN(MIN(Monto),MAX(Monto))</f>
        <v>8</v>
      </c>
    </row>
    <row r="219" spans="1:7">
      <c r="A219" s="80">
        <v>38191</v>
      </c>
      <c r="B219" s="81" t="s">
        <v>132</v>
      </c>
      <c r="C219" s="80">
        <v>95.409956326089414</v>
      </c>
      <c r="E219" s="180">
        <f t="shared" si="6"/>
        <v>95.41</v>
      </c>
      <c r="F219" s="69">
        <f t="shared" si="7"/>
        <v>95</v>
      </c>
      <c r="G219" s="69">
        <f ca="1">RANDBETWEEN(MIN(Monto),MAX(Monto))</f>
        <v>23</v>
      </c>
    </row>
    <row r="220" spans="1:7">
      <c r="A220" s="80">
        <v>38176</v>
      </c>
      <c r="B220" s="81" t="s">
        <v>126</v>
      </c>
      <c r="C220" s="80">
        <v>93.511279631028003</v>
      </c>
      <c r="E220" s="180">
        <f t="shared" si="6"/>
        <v>93.51</v>
      </c>
      <c r="F220" s="69">
        <f t="shared" si="7"/>
        <v>93</v>
      </c>
      <c r="G220" s="69">
        <f ca="1">RANDBETWEEN(MIN(Monto),MAX(Monto))</f>
        <v>45</v>
      </c>
    </row>
    <row r="221" spans="1:7">
      <c r="A221" s="80">
        <v>38152</v>
      </c>
      <c r="B221" s="81" t="s">
        <v>126</v>
      </c>
      <c r="C221" s="80">
        <v>96.677769939887085</v>
      </c>
      <c r="E221" s="180">
        <f t="shared" si="6"/>
        <v>96.68</v>
      </c>
      <c r="F221" s="69">
        <f t="shared" si="7"/>
        <v>96</v>
      </c>
      <c r="G221" s="69">
        <f ca="1">RANDBETWEEN(MIN(Monto),MAX(Monto))</f>
        <v>68</v>
      </c>
    </row>
    <row r="222" spans="1:7">
      <c r="A222" s="80">
        <v>38198</v>
      </c>
      <c r="B222" s="81" t="s">
        <v>124</v>
      </c>
      <c r="C222" s="80">
        <v>20.616591494750015</v>
      </c>
      <c r="E222" s="180">
        <f t="shared" si="6"/>
        <v>20.62</v>
      </c>
      <c r="F222" s="69">
        <f t="shared" si="7"/>
        <v>20</v>
      </c>
      <c r="G222" s="69">
        <f ca="1">RANDBETWEEN(MIN(Monto),MAX(Monto))</f>
        <v>91</v>
      </c>
    </row>
    <row r="223" spans="1:7">
      <c r="A223" s="80">
        <v>38180</v>
      </c>
      <c r="B223" s="81" t="s">
        <v>124</v>
      </c>
      <c r="C223" s="80">
        <v>40.515169930912812</v>
      </c>
      <c r="E223" s="180">
        <f t="shared" si="6"/>
        <v>40.520000000000003</v>
      </c>
      <c r="F223" s="69">
        <f t="shared" si="7"/>
        <v>40</v>
      </c>
      <c r="G223" s="69">
        <f ca="1">RANDBETWEEN(MIN(Monto),MAX(Monto))</f>
        <v>49</v>
      </c>
    </row>
    <row r="224" spans="1:7">
      <c r="A224" s="80">
        <v>38184</v>
      </c>
      <c r="B224" s="81" t="s">
        <v>124</v>
      </c>
      <c r="C224" s="80">
        <v>1.763504986246911</v>
      </c>
      <c r="E224" s="180">
        <f t="shared" si="6"/>
        <v>1.76</v>
      </c>
      <c r="F224" s="69">
        <f t="shared" si="7"/>
        <v>1</v>
      </c>
      <c r="G224" s="69">
        <f ca="1">RANDBETWEEN(MIN(Monto),MAX(Monto))</f>
        <v>77</v>
      </c>
    </row>
    <row r="225" spans="1:7">
      <c r="A225" s="80">
        <v>38190</v>
      </c>
      <c r="B225" s="81" t="s">
        <v>133</v>
      </c>
      <c r="C225" s="80">
        <v>96.077856715709828</v>
      </c>
      <c r="E225" s="180">
        <f t="shared" si="6"/>
        <v>96.08</v>
      </c>
      <c r="F225" s="69">
        <f t="shared" si="7"/>
        <v>96</v>
      </c>
      <c r="G225" s="69">
        <f ca="1">RANDBETWEEN(MIN(Monto),MAX(Monto))</f>
        <v>31</v>
      </c>
    </row>
    <row r="226" spans="1:7">
      <c r="A226" s="80">
        <v>38161</v>
      </c>
      <c r="B226" s="81" t="s">
        <v>133</v>
      </c>
      <c r="C226" s="80">
        <v>12.867828648479351</v>
      </c>
      <c r="E226" s="180">
        <f t="shared" si="6"/>
        <v>12.87</v>
      </c>
      <c r="F226" s="69">
        <f t="shared" si="7"/>
        <v>12</v>
      </c>
      <c r="G226" s="69">
        <f ca="1">RANDBETWEEN(MIN(Monto),MAX(Monto))</f>
        <v>36</v>
      </c>
    </row>
    <row r="227" spans="1:7">
      <c r="A227" s="80">
        <v>38177</v>
      </c>
      <c r="B227" s="81" t="s">
        <v>129</v>
      </c>
      <c r="C227" s="80">
        <v>23.622007446150949</v>
      </c>
      <c r="E227" s="180">
        <f t="shared" si="6"/>
        <v>23.62</v>
      </c>
      <c r="F227" s="69">
        <f t="shared" si="7"/>
        <v>23</v>
      </c>
      <c r="G227" s="69">
        <f ca="1">RANDBETWEEN(MIN(Monto),MAX(Monto))</f>
        <v>66</v>
      </c>
    </row>
    <row r="228" spans="1:7">
      <c r="A228" s="80">
        <v>38184</v>
      </c>
      <c r="B228" s="81" t="s">
        <v>133</v>
      </c>
      <c r="C228" s="80">
        <v>41.462426362635796</v>
      </c>
      <c r="E228" s="180">
        <f t="shared" si="6"/>
        <v>41.46</v>
      </c>
      <c r="F228" s="69">
        <f t="shared" si="7"/>
        <v>41</v>
      </c>
      <c r="G228" s="69">
        <f ca="1">RANDBETWEEN(MIN(Monto),MAX(Monto))</f>
        <v>43</v>
      </c>
    </row>
    <row r="229" spans="1:7">
      <c r="A229" s="80">
        <v>38146</v>
      </c>
      <c r="B229" s="81" t="s">
        <v>129</v>
      </c>
      <c r="C229" s="80">
        <v>69.720021354888772</v>
      </c>
      <c r="E229" s="180">
        <f t="shared" si="6"/>
        <v>69.72</v>
      </c>
      <c r="F229" s="69">
        <f t="shared" si="7"/>
        <v>69</v>
      </c>
      <c r="G229" s="69">
        <f ca="1">RANDBETWEEN(MIN(Monto),MAX(Monto))</f>
        <v>44</v>
      </c>
    </row>
    <row r="230" spans="1:7">
      <c r="A230" s="80">
        <v>38152</v>
      </c>
      <c r="B230" s="81" t="s">
        <v>133</v>
      </c>
      <c r="C230" s="80">
        <v>16.12346882408664</v>
      </c>
      <c r="E230" s="180">
        <f t="shared" si="6"/>
        <v>16.12</v>
      </c>
      <c r="F230" s="69">
        <f t="shared" si="7"/>
        <v>16</v>
      </c>
      <c r="G230" s="69">
        <f ca="1">RANDBETWEEN(MIN(Monto),MAX(Monto))</f>
        <v>75</v>
      </c>
    </row>
    <row r="231" spans="1:7">
      <c r="A231" s="80">
        <v>38180</v>
      </c>
      <c r="B231" s="81" t="s">
        <v>124</v>
      </c>
      <c r="C231" s="80">
        <v>86.121066161167306</v>
      </c>
      <c r="E231" s="180">
        <f t="shared" si="6"/>
        <v>86.12</v>
      </c>
      <c r="F231" s="69">
        <f t="shared" si="7"/>
        <v>86</v>
      </c>
      <c r="G231" s="69">
        <f ca="1">RANDBETWEEN(MIN(Monto),MAX(Monto))</f>
        <v>28</v>
      </c>
    </row>
    <row r="232" spans="1:7">
      <c r="A232" s="80">
        <v>38187</v>
      </c>
      <c r="B232" s="81" t="s">
        <v>126</v>
      </c>
      <c r="C232" s="80">
        <v>19.719477483572057</v>
      </c>
      <c r="E232" s="180">
        <f t="shared" si="6"/>
        <v>19.72</v>
      </c>
      <c r="F232" s="69">
        <f t="shared" si="7"/>
        <v>19</v>
      </c>
      <c r="G232" s="69">
        <f ca="1">RANDBETWEEN(MIN(Monto),MAX(Monto))</f>
        <v>98</v>
      </c>
    </row>
    <row r="233" spans="1:7">
      <c r="A233" s="80">
        <v>38174</v>
      </c>
      <c r="B233" s="81" t="s">
        <v>126</v>
      </c>
      <c r="C233" s="80">
        <v>64.494306768911883</v>
      </c>
      <c r="E233" s="180">
        <f t="shared" si="6"/>
        <v>64.489999999999995</v>
      </c>
      <c r="F233" s="69">
        <f t="shared" si="7"/>
        <v>64</v>
      </c>
      <c r="G233" s="69">
        <f ca="1">RANDBETWEEN(MIN(Monto),MAX(Monto))</f>
        <v>83</v>
      </c>
    </row>
    <row r="234" spans="1:7">
      <c r="A234" s="80">
        <v>38196</v>
      </c>
      <c r="B234" s="81" t="s">
        <v>126</v>
      </c>
      <c r="C234" s="80">
        <v>85.586331494427142</v>
      </c>
      <c r="E234" s="180">
        <f t="shared" si="6"/>
        <v>85.59</v>
      </c>
      <c r="F234" s="69">
        <f t="shared" si="7"/>
        <v>85</v>
      </c>
      <c r="G234" s="69">
        <f ca="1">RANDBETWEEN(MIN(Monto),MAX(Monto))</f>
        <v>41</v>
      </c>
    </row>
    <row r="235" spans="1:7">
      <c r="A235" s="80">
        <v>38172</v>
      </c>
      <c r="B235" s="81" t="s">
        <v>132</v>
      </c>
      <c r="C235" s="80">
        <v>9.7306235242332164</v>
      </c>
      <c r="E235" s="180">
        <f t="shared" si="6"/>
        <v>9.73</v>
      </c>
      <c r="F235" s="69">
        <f t="shared" si="7"/>
        <v>9</v>
      </c>
      <c r="G235" s="69">
        <f ca="1">RANDBETWEEN(MIN(Monto),MAX(Monto))</f>
        <v>29</v>
      </c>
    </row>
    <row r="236" spans="1:7">
      <c r="A236" s="80">
        <v>38166</v>
      </c>
      <c r="B236" s="81" t="s">
        <v>126</v>
      </c>
      <c r="C236" s="80">
        <v>21.829609807914085</v>
      </c>
      <c r="E236" s="180">
        <f t="shared" si="6"/>
        <v>21.83</v>
      </c>
      <c r="F236" s="69">
        <f t="shared" si="7"/>
        <v>21</v>
      </c>
      <c r="G236" s="69">
        <f ca="1">RANDBETWEEN(MIN(Monto),MAX(Monto))</f>
        <v>43</v>
      </c>
    </row>
    <row r="237" spans="1:7">
      <c r="A237" s="80">
        <v>38158</v>
      </c>
      <c r="B237" s="81" t="s">
        <v>126</v>
      </c>
      <c r="C237" s="80">
        <v>81.081427238550845</v>
      </c>
      <c r="E237" s="180">
        <f t="shared" si="6"/>
        <v>81.08</v>
      </c>
      <c r="F237" s="69">
        <f t="shared" si="7"/>
        <v>81</v>
      </c>
      <c r="G237" s="69">
        <f ca="1">RANDBETWEEN(MIN(Monto),MAX(Monto))</f>
        <v>38</v>
      </c>
    </row>
    <row r="238" spans="1:7">
      <c r="A238" s="80">
        <v>38197</v>
      </c>
      <c r="B238" s="81" t="s">
        <v>126</v>
      </c>
      <c r="C238" s="80">
        <v>96.01465723727101</v>
      </c>
      <c r="E238" s="180">
        <f t="shared" si="6"/>
        <v>96.01</v>
      </c>
      <c r="F238" s="69">
        <f t="shared" si="7"/>
        <v>96</v>
      </c>
      <c r="G238" s="69">
        <f ca="1">RANDBETWEEN(MIN(Monto),MAX(Monto))</f>
        <v>90</v>
      </c>
    </row>
    <row r="239" spans="1:7">
      <c r="A239" s="80">
        <v>38185</v>
      </c>
      <c r="B239" s="81" t="s">
        <v>124</v>
      </c>
      <c r="C239" s="80">
        <v>89.438436203771232</v>
      </c>
      <c r="E239" s="180">
        <f t="shared" si="6"/>
        <v>89.44</v>
      </c>
      <c r="F239" s="69">
        <f t="shared" si="7"/>
        <v>89</v>
      </c>
      <c r="G239" s="69">
        <f ca="1">RANDBETWEEN(MIN(Monto),MAX(Monto))</f>
        <v>51</v>
      </c>
    </row>
    <row r="240" spans="1:7">
      <c r="A240" s="80">
        <v>38175</v>
      </c>
      <c r="B240" s="81" t="s">
        <v>126</v>
      </c>
      <c r="C240" s="80">
        <v>80.507922384299334</v>
      </c>
      <c r="E240" s="180">
        <f t="shared" si="6"/>
        <v>80.510000000000005</v>
      </c>
      <c r="F240" s="69">
        <f t="shared" si="7"/>
        <v>80</v>
      </c>
      <c r="G240" s="69">
        <f ca="1">RANDBETWEEN(MIN(Monto),MAX(Monto))</f>
        <v>48</v>
      </c>
    </row>
    <row r="241" spans="1:7">
      <c r="A241" s="80">
        <v>38169</v>
      </c>
      <c r="B241" s="81" t="s">
        <v>124</v>
      </c>
      <c r="C241" s="80">
        <v>28.231277387474218</v>
      </c>
      <c r="E241" s="180">
        <f t="shared" si="6"/>
        <v>28.23</v>
      </c>
      <c r="F241" s="69">
        <f t="shared" si="7"/>
        <v>28</v>
      </c>
      <c r="G241" s="69">
        <f ca="1">RANDBETWEEN(MIN(Monto),MAX(Monto))</f>
        <v>13</v>
      </c>
    </row>
    <row r="242" spans="1:7">
      <c r="A242" s="80">
        <v>38183</v>
      </c>
      <c r="B242" s="81" t="s">
        <v>133</v>
      </c>
      <c r="C242" s="80">
        <v>58.945840400915131</v>
      </c>
      <c r="E242" s="180">
        <f t="shared" si="6"/>
        <v>58.95</v>
      </c>
      <c r="F242" s="69">
        <f t="shared" si="7"/>
        <v>58</v>
      </c>
      <c r="G242" s="69">
        <f ca="1">RANDBETWEEN(MIN(Monto),MAX(Monto))</f>
        <v>2</v>
      </c>
    </row>
    <row r="243" spans="1:7">
      <c r="A243" s="80">
        <v>38144</v>
      </c>
      <c r="B243" s="81" t="s">
        <v>133</v>
      </c>
      <c r="C243" s="80">
        <v>9.5039011445271271</v>
      </c>
      <c r="E243" s="180">
        <f t="shared" si="6"/>
        <v>9.5</v>
      </c>
      <c r="F243" s="69">
        <f t="shared" si="7"/>
        <v>9</v>
      </c>
      <c r="G243" s="69">
        <f ca="1">RANDBETWEEN(MIN(Monto),MAX(Monto))</f>
        <v>32</v>
      </c>
    </row>
    <row r="244" spans="1:7">
      <c r="A244" s="80">
        <v>38150</v>
      </c>
      <c r="B244" s="81" t="s">
        <v>133</v>
      </c>
      <c r="C244" s="80">
        <v>65.786413929451641</v>
      </c>
      <c r="E244" s="180">
        <f t="shared" si="6"/>
        <v>65.790000000000006</v>
      </c>
      <c r="F244" s="69">
        <f t="shared" si="7"/>
        <v>65</v>
      </c>
      <c r="G244" s="69">
        <f ca="1">RANDBETWEEN(MIN(Monto),MAX(Monto))</f>
        <v>92</v>
      </c>
    </row>
    <row r="245" spans="1:7">
      <c r="A245" s="80">
        <v>38177</v>
      </c>
      <c r="B245" s="81" t="s">
        <v>124</v>
      </c>
      <c r="C245" s="80">
        <v>98.680852633533192</v>
      </c>
      <c r="E245" s="180">
        <f t="shared" si="6"/>
        <v>98.68</v>
      </c>
      <c r="F245" s="69">
        <f t="shared" si="7"/>
        <v>98</v>
      </c>
      <c r="G245" s="69">
        <f ca="1">RANDBETWEEN(MIN(Monto),MAX(Monto))</f>
        <v>6</v>
      </c>
    </row>
    <row r="246" spans="1:7">
      <c r="A246" s="80">
        <v>38178</v>
      </c>
      <c r="B246" s="81" t="s">
        <v>131</v>
      </c>
      <c r="C246" s="80">
        <v>12.124788529949448</v>
      </c>
      <c r="E246" s="180">
        <f t="shared" si="6"/>
        <v>12.12</v>
      </c>
      <c r="F246" s="69">
        <f t="shared" si="7"/>
        <v>12</v>
      </c>
      <c r="G246" s="69">
        <f ca="1">RANDBETWEEN(MIN(Monto),MAX(Monto))</f>
        <v>36</v>
      </c>
    </row>
    <row r="247" spans="1:7">
      <c r="A247" s="80">
        <v>38162</v>
      </c>
      <c r="B247" s="81" t="s">
        <v>133</v>
      </c>
      <c r="C247" s="80">
        <v>70.826900731954993</v>
      </c>
      <c r="E247" s="180">
        <f t="shared" si="6"/>
        <v>70.83</v>
      </c>
      <c r="F247" s="69">
        <f t="shared" si="7"/>
        <v>70</v>
      </c>
      <c r="G247" s="69">
        <f ca="1">RANDBETWEEN(MIN(Monto),MAX(Monto))</f>
        <v>38</v>
      </c>
    </row>
    <row r="248" spans="1:7">
      <c r="A248" s="80">
        <v>38192</v>
      </c>
      <c r="B248" s="81" t="s">
        <v>126</v>
      </c>
      <c r="C248" s="80">
        <v>97.0216570818381</v>
      </c>
      <c r="E248" s="180">
        <f t="shared" si="6"/>
        <v>97.02</v>
      </c>
      <c r="F248" s="69">
        <f t="shared" si="7"/>
        <v>97</v>
      </c>
      <c r="G248" s="69">
        <f ca="1">RANDBETWEEN(MIN(Monto),MAX(Monto))</f>
        <v>20</v>
      </c>
    </row>
    <row r="249" spans="1:7">
      <c r="A249" s="80">
        <v>38168</v>
      </c>
      <c r="B249" s="81" t="s">
        <v>129</v>
      </c>
      <c r="C249" s="80">
        <v>1.5147020626292473</v>
      </c>
      <c r="E249" s="180">
        <f t="shared" si="6"/>
        <v>1.51</v>
      </c>
      <c r="F249" s="69">
        <f t="shared" si="7"/>
        <v>1</v>
      </c>
      <c r="G249" s="69">
        <f ca="1">RANDBETWEEN(MIN(Monto),MAX(Monto))</f>
        <v>92</v>
      </c>
    </row>
    <row r="250" spans="1:7">
      <c r="A250" s="80">
        <v>38167</v>
      </c>
      <c r="B250" s="81" t="s">
        <v>129</v>
      </c>
      <c r="C250" s="80">
        <v>72.180061297430271</v>
      </c>
      <c r="E250" s="180">
        <f t="shared" si="6"/>
        <v>72.180000000000007</v>
      </c>
      <c r="F250" s="69">
        <f t="shared" si="7"/>
        <v>72</v>
      </c>
      <c r="G250" s="69">
        <f ca="1">RANDBETWEEN(MIN(Monto),MAX(Monto))</f>
        <v>12</v>
      </c>
    </row>
    <row r="251" spans="1:7">
      <c r="A251" s="80">
        <v>38156</v>
      </c>
      <c r="B251" s="81" t="s">
        <v>124</v>
      </c>
      <c r="C251" s="80">
        <v>31.193467809927444</v>
      </c>
      <c r="E251" s="180">
        <f t="shared" si="6"/>
        <v>31.19</v>
      </c>
      <c r="F251" s="69">
        <f t="shared" si="7"/>
        <v>31</v>
      </c>
      <c r="G251" s="69">
        <f ca="1">RANDBETWEEN(MIN(Monto),MAX(Monto))</f>
        <v>83</v>
      </c>
    </row>
    <row r="252" spans="1:7">
      <c r="A252" s="80">
        <v>38171</v>
      </c>
      <c r="B252" s="81" t="s">
        <v>131</v>
      </c>
      <c r="C252" s="80">
        <v>53.213528232136234</v>
      </c>
      <c r="E252" s="180">
        <f t="shared" si="6"/>
        <v>53.21</v>
      </c>
      <c r="F252" s="69">
        <f t="shared" si="7"/>
        <v>53</v>
      </c>
      <c r="G252" s="69">
        <f ca="1">RANDBETWEEN(MIN(Monto),MAX(Monto))</f>
        <v>11</v>
      </c>
    </row>
    <row r="253" spans="1:7">
      <c r="A253" s="80">
        <v>38150</v>
      </c>
      <c r="B253" s="81" t="s">
        <v>126</v>
      </c>
      <c r="C253" s="80">
        <v>19.237560414238075</v>
      </c>
      <c r="E253" s="180">
        <f t="shared" si="6"/>
        <v>19.239999999999998</v>
      </c>
      <c r="F253" s="69">
        <f t="shared" si="7"/>
        <v>19</v>
      </c>
      <c r="G253" s="69">
        <f ca="1">RANDBETWEEN(MIN(Monto),MAX(Monto))</f>
        <v>67</v>
      </c>
    </row>
    <row r="254" spans="1:7">
      <c r="A254" s="80">
        <v>38169</v>
      </c>
      <c r="B254" s="81" t="s">
        <v>132</v>
      </c>
      <c r="C254" s="80">
        <v>67.406384773486835</v>
      </c>
      <c r="E254" s="180">
        <f t="shared" si="6"/>
        <v>67.41</v>
      </c>
      <c r="F254" s="69">
        <f t="shared" si="7"/>
        <v>67</v>
      </c>
      <c r="G254" s="69">
        <f ca="1">RANDBETWEEN(MIN(Monto),MAX(Monto))</f>
        <v>17</v>
      </c>
    </row>
    <row r="255" spans="1:7">
      <c r="A255" s="80">
        <v>38162</v>
      </c>
      <c r="B255" s="81" t="s">
        <v>132</v>
      </c>
      <c r="C255" s="80">
        <v>98.385731970753838</v>
      </c>
      <c r="E255" s="180">
        <f t="shared" si="6"/>
        <v>98.39</v>
      </c>
      <c r="F255" s="69">
        <f t="shared" si="7"/>
        <v>98</v>
      </c>
      <c r="G255" s="69">
        <f ca="1">RANDBETWEEN(MIN(Monto),MAX(Monto))</f>
        <v>47</v>
      </c>
    </row>
    <row r="256" spans="1:7">
      <c r="A256" s="80">
        <v>38180</v>
      </c>
      <c r="B256" s="81" t="s">
        <v>129</v>
      </c>
      <c r="C256" s="80">
        <v>14.619412792177044</v>
      </c>
      <c r="E256" s="180">
        <f t="shared" si="6"/>
        <v>14.62</v>
      </c>
      <c r="F256" s="69">
        <f t="shared" si="7"/>
        <v>14</v>
      </c>
      <c r="G256" s="69">
        <f ca="1">RANDBETWEEN(MIN(Monto),MAX(Monto))</f>
        <v>63</v>
      </c>
    </row>
    <row r="257" spans="1:7">
      <c r="A257" s="80">
        <v>38189</v>
      </c>
      <c r="B257" s="81" t="s">
        <v>126</v>
      </c>
      <c r="C257" s="80">
        <v>77.66963514029041</v>
      </c>
      <c r="E257" s="180">
        <f t="shared" si="6"/>
        <v>77.67</v>
      </c>
      <c r="F257" s="69">
        <f t="shared" si="7"/>
        <v>77</v>
      </c>
      <c r="G257" s="69">
        <f ca="1">RANDBETWEEN(MIN(Monto),MAX(Monto))</f>
        <v>99</v>
      </c>
    </row>
    <row r="258" spans="1:7">
      <c r="A258" s="80">
        <v>38143</v>
      </c>
      <c r="B258" s="81" t="s">
        <v>132</v>
      </c>
      <c r="C258" s="80">
        <v>10.819319512793024</v>
      </c>
      <c r="E258" s="180">
        <f t="shared" si="6"/>
        <v>10.82</v>
      </c>
      <c r="F258" s="69">
        <f t="shared" si="7"/>
        <v>10</v>
      </c>
      <c r="G258" s="69">
        <f ca="1">RANDBETWEEN(MIN(Monto),MAX(Monto))</f>
        <v>65</v>
      </c>
    </row>
    <row r="259" spans="1:7">
      <c r="A259" s="80">
        <v>38186</v>
      </c>
      <c r="B259" s="81" t="s">
        <v>124</v>
      </c>
      <c r="C259" s="80">
        <v>49.556021445831668</v>
      </c>
      <c r="E259" s="180">
        <f t="shared" si="6"/>
        <v>49.56</v>
      </c>
      <c r="F259" s="69">
        <f t="shared" si="7"/>
        <v>49</v>
      </c>
      <c r="G259" s="69">
        <f ca="1">RANDBETWEEN(MIN(Monto),MAX(Monto))</f>
        <v>87</v>
      </c>
    </row>
    <row r="260" spans="1:7">
      <c r="A260" s="80">
        <v>38168</v>
      </c>
      <c r="B260" s="81" t="s">
        <v>126</v>
      </c>
      <c r="C260" s="80">
        <v>21.477285747016172</v>
      </c>
      <c r="E260" s="180">
        <f t="shared" si="6"/>
        <v>21.48</v>
      </c>
      <c r="F260" s="69">
        <f t="shared" si="7"/>
        <v>21</v>
      </c>
      <c r="G260" s="69">
        <f ca="1">RANDBETWEEN(MIN(Monto),MAX(Monto))</f>
        <v>37</v>
      </c>
    </row>
    <row r="261" spans="1:7">
      <c r="A261" s="80">
        <v>38161</v>
      </c>
      <c r="B261" s="81" t="s">
        <v>129</v>
      </c>
      <c r="C261" s="80">
        <v>36.819096282022912</v>
      </c>
      <c r="E261" s="180">
        <f t="shared" ref="E261:E324" si="8">ROUND(C261,2)</f>
        <v>36.82</v>
      </c>
      <c r="F261" s="69">
        <f t="shared" ref="F261:F324" si="9">INT(C261)</f>
        <v>36</v>
      </c>
      <c r="G261" s="69">
        <f ca="1">RANDBETWEEN(MIN(Monto),MAX(Monto))</f>
        <v>37</v>
      </c>
    </row>
    <row r="262" spans="1:7">
      <c r="A262" s="80">
        <v>38175</v>
      </c>
      <c r="B262" s="81" t="s">
        <v>132</v>
      </c>
      <c r="C262" s="80">
        <v>93.851510680814783</v>
      </c>
      <c r="E262" s="180">
        <f t="shared" si="8"/>
        <v>93.85</v>
      </c>
      <c r="F262" s="69">
        <f t="shared" si="9"/>
        <v>93</v>
      </c>
      <c r="G262" s="69">
        <f ca="1">RANDBETWEEN(MIN(Monto),MAX(Monto))</f>
        <v>60</v>
      </c>
    </row>
    <row r="263" spans="1:7">
      <c r="A263" s="80">
        <v>38196</v>
      </c>
      <c r="B263" s="81" t="s">
        <v>132</v>
      </c>
      <c r="C263" s="80">
        <v>21.084687792554814</v>
      </c>
      <c r="E263" s="180">
        <f t="shared" si="8"/>
        <v>21.08</v>
      </c>
      <c r="F263" s="69">
        <f t="shared" si="9"/>
        <v>21</v>
      </c>
      <c r="G263" s="69">
        <f ca="1">RANDBETWEEN(MIN(Monto),MAX(Monto))</f>
        <v>16</v>
      </c>
    </row>
    <row r="264" spans="1:7">
      <c r="A264" s="80">
        <v>38155</v>
      </c>
      <c r="B264" s="81" t="s">
        <v>131</v>
      </c>
      <c r="C264" s="80">
        <v>21.830765908542162</v>
      </c>
      <c r="E264" s="180">
        <f t="shared" si="8"/>
        <v>21.83</v>
      </c>
      <c r="F264" s="69">
        <f t="shared" si="9"/>
        <v>21</v>
      </c>
      <c r="G264" s="69">
        <f ca="1">RANDBETWEEN(MIN(Monto),MAX(Monto))</f>
        <v>22</v>
      </c>
    </row>
    <row r="265" spans="1:7">
      <c r="A265" s="80">
        <v>38180</v>
      </c>
      <c r="B265" s="81" t="s">
        <v>131</v>
      </c>
      <c r="C265" s="80">
        <v>30.19047938762942</v>
      </c>
      <c r="E265" s="180">
        <f t="shared" si="8"/>
        <v>30.19</v>
      </c>
      <c r="F265" s="69">
        <f t="shared" si="9"/>
        <v>30</v>
      </c>
      <c r="G265" s="69">
        <f ca="1">RANDBETWEEN(MIN(Monto),MAX(Monto))</f>
        <v>95</v>
      </c>
    </row>
    <row r="266" spans="1:7">
      <c r="A266" s="80">
        <v>38161</v>
      </c>
      <c r="B266" s="81" t="s">
        <v>126</v>
      </c>
      <c r="C266" s="80">
        <v>16.771108622277531</v>
      </c>
      <c r="E266" s="180">
        <f t="shared" si="8"/>
        <v>16.77</v>
      </c>
      <c r="F266" s="69">
        <f t="shared" si="9"/>
        <v>16</v>
      </c>
      <c r="G266" s="69">
        <f ca="1">RANDBETWEEN(MIN(Monto),MAX(Monto))</f>
        <v>99</v>
      </c>
    </row>
    <row r="267" spans="1:7">
      <c r="A267" s="80">
        <v>38144</v>
      </c>
      <c r="B267" s="81" t="s">
        <v>124</v>
      </c>
      <c r="C267" s="80">
        <v>86.905166317953601</v>
      </c>
      <c r="E267" s="180">
        <f t="shared" si="8"/>
        <v>86.91</v>
      </c>
      <c r="F267" s="69">
        <f t="shared" si="9"/>
        <v>86</v>
      </c>
      <c r="G267" s="69">
        <f ca="1">RANDBETWEEN(MIN(Monto),MAX(Monto))</f>
        <v>56</v>
      </c>
    </row>
    <row r="268" spans="1:7">
      <c r="A268" s="80">
        <v>38191</v>
      </c>
      <c r="B268" s="81" t="s">
        <v>129</v>
      </c>
      <c r="C268" s="80">
        <v>86.413376689371546</v>
      </c>
      <c r="E268" s="180">
        <f t="shared" si="8"/>
        <v>86.41</v>
      </c>
      <c r="F268" s="69">
        <f t="shared" si="9"/>
        <v>86</v>
      </c>
      <c r="G268" s="69">
        <f ca="1">RANDBETWEEN(MIN(Monto),MAX(Monto))</f>
        <v>37</v>
      </c>
    </row>
    <row r="269" spans="1:7">
      <c r="A269" s="80">
        <v>38184</v>
      </c>
      <c r="B269" s="81" t="s">
        <v>131</v>
      </c>
      <c r="C269" s="80">
        <v>43.087799681976314</v>
      </c>
      <c r="E269" s="180">
        <f t="shared" si="8"/>
        <v>43.09</v>
      </c>
      <c r="F269" s="69">
        <f t="shared" si="9"/>
        <v>43</v>
      </c>
      <c r="G269" s="69">
        <f ca="1">RANDBETWEEN(MIN(Monto),MAX(Monto))</f>
        <v>76</v>
      </c>
    </row>
    <row r="270" spans="1:7">
      <c r="A270" s="80">
        <v>38156</v>
      </c>
      <c r="B270" s="81" t="s">
        <v>132</v>
      </c>
      <c r="C270" s="80">
        <v>12.444960299326135</v>
      </c>
      <c r="E270" s="180">
        <f t="shared" si="8"/>
        <v>12.44</v>
      </c>
      <c r="F270" s="69">
        <f t="shared" si="9"/>
        <v>12</v>
      </c>
      <c r="G270" s="69">
        <f ca="1">RANDBETWEEN(MIN(Monto),MAX(Monto))</f>
        <v>34</v>
      </c>
    </row>
    <row r="271" spans="1:7">
      <c r="A271" s="80">
        <v>38156</v>
      </c>
      <c r="B271" s="81" t="s">
        <v>126</v>
      </c>
      <c r="C271" s="80">
        <v>11.107963777649864</v>
      </c>
      <c r="E271" s="180">
        <f t="shared" si="8"/>
        <v>11.11</v>
      </c>
      <c r="F271" s="69">
        <f t="shared" si="9"/>
        <v>11</v>
      </c>
      <c r="G271" s="69">
        <f ca="1">RANDBETWEEN(MIN(Monto),MAX(Monto))</f>
        <v>88</v>
      </c>
    </row>
    <row r="272" spans="1:7">
      <c r="A272" s="80">
        <v>38189</v>
      </c>
      <c r="B272" s="81" t="s">
        <v>124</v>
      </c>
      <c r="C272" s="80">
        <v>24.273493052008721</v>
      </c>
      <c r="E272" s="180">
        <f t="shared" si="8"/>
        <v>24.27</v>
      </c>
      <c r="F272" s="69">
        <f t="shared" si="9"/>
        <v>24</v>
      </c>
      <c r="G272" s="69">
        <f ca="1">RANDBETWEEN(MIN(Monto),MAX(Monto))</f>
        <v>65</v>
      </c>
    </row>
    <row r="273" spans="1:7">
      <c r="A273" s="80">
        <v>38154</v>
      </c>
      <c r="B273" s="81" t="s">
        <v>132</v>
      </c>
      <c r="C273" s="80">
        <v>48.427160247739742</v>
      </c>
      <c r="E273" s="180">
        <f t="shared" si="8"/>
        <v>48.43</v>
      </c>
      <c r="F273" s="69">
        <f t="shared" si="9"/>
        <v>48</v>
      </c>
      <c r="G273" s="69">
        <f ca="1">RANDBETWEEN(MIN(Monto),MAX(Monto))</f>
        <v>59</v>
      </c>
    </row>
    <row r="274" spans="1:7">
      <c r="A274" s="80">
        <v>38157</v>
      </c>
      <c r="B274" s="81" t="s">
        <v>124</v>
      </c>
      <c r="C274" s="80">
        <v>68.020292685087853</v>
      </c>
      <c r="E274" s="180">
        <f t="shared" si="8"/>
        <v>68.02</v>
      </c>
      <c r="F274" s="69">
        <f t="shared" si="9"/>
        <v>68</v>
      </c>
      <c r="G274" s="69">
        <f ca="1">RANDBETWEEN(MIN(Monto),MAX(Monto))</f>
        <v>18</v>
      </c>
    </row>
    <row r="275" spans="1:7">
      <c r="A275" s="80">
        <v>38146</v>
      </c>
      <c r="B275" s="81" t="s">
        <v>132</v>
      </c>
      <c r="C275" s="80">
        <v>34.42082146346452</v>
      </c>
      <c r="E275" s="180">
        <f t="shared" si="8"/>
        <v>34.42</v>
      </c>
      <c r="F275" s="69">
        <f t="shared" si="9"/>
        <v>34</v>
      </c>
      <c r="G275" s="69">
        <f ca="1">RANDBETWEEN(MIN(Monto),MAX(Monto))</f>
        <v>2</v>
      </c>
    </row>
    <row r="276" spans="1:7">
      <c r="A276" s="80">
        <v>38143</v>
      </c>
      <c r="B276" s="81" t="s">
        <v>132</v>
      </c>
      <c r="C276" s="80">
        <v>78.506596896595397</v>
      </c>
      <c r="E276" s="180">
        <f t="shared" si="8"/>
        <v>78.510000000000005</v>
      </c>
      <c r="F276" s="69">
        <f t="shared" si="9"/>
        <v>78</v>
      </c>
      <c r="G276" s="69">
        <f ca="1">RANDBETWEEN(MIN(Monto),MAX(Monto))</f>
        <v>81</v>
      </c>
    </row>
    <row r="277" spans="1:7">
      <c r="A277" s="80">
        <v>38198</v>
      </c>
      <c r="B277" s="81" t="s">
        <v>133</v>
      </c>
      <c r="C277" s="80">
        <v>81.168656338142412</v>
      </c>
      <c r="E277" s="180">
        <f t="shared" si="8"/>
        <v>81.17</v>
      </c>
      <c r="F277" s="69">
        <f t="shared" si="9"/>
        <v>81</v>
      </c>
      <c r="G277" s="69">
        <f ca="1">RANDBETWEEN(MIN(Monto),MAX(Monto))</f>
        <v>52</v>
      </c>
    </row>
    <row r="278" spans="1:7">
      <c r="A278" s="80">
        <v>38159</v>
      </c>
      <c r="B278" s="81" t="s">
        <v>126</v>
      </c>
      <c r="C278" s="80">
        <v>84.37634008312169</v>
      </c>
      <c r="E278" s="180">
        <f t="shared" si="8"/>
        <v>84.38</v>
      </c>
      <c r="F278" s="69">
        <f t="shared" si="9"/>
        <v>84</v>
      </c>
      <c r="G278" s="69">
        <f ca="1">RANDBETWEEN(MIN(Monto),MAX(Monto))</f>
        <v>98</v>
      </c>
    </row>
    <row r="279" spans="1:7">
      <c r="A279" s="80">
        <v>38189</v>
      </c>
      <c r="B279" s="81" t="s">
        <v>129</v>
      </c>
      <c r="C279" s="80">
        <v>24.280953430412701</v>
      </c>
      <c r="E279" s="180">
        <f t="shared" si="8"/>
        <v>24.28</v>
      </c>
      <c r="F279" s="69">
        <f t="shared" si="9"/>
        <v>24</v>
      </c>
      <c r="G279" s="69">
        <f ca="1">RANDBETWEEN(MIN(Monto),MAX(Monto))</f>
        <v>84</v>
      </c>
    </row>
    <row r="280" spans="1:7">
      <c r="A280" s="80">
        <v>38157</v>
      </c>
      <c r="B280" s="81" t="s">
        <v>133</v>
      </c>
      <c r="C280" s="80">
        <v>12.21903556190107</v>
      </c>
      <c r="E280" s="180">
        <f t="shared" si="8"/>
        <v>12.22</v>
      </c>
      <c r="F280" s="69">
        <f t="shared" si="9"/>
        <v>12</v>
      </c>
      <c r="G280" s="69">
        <f ca="1">RANDBETWEEN(MIN(Monto),MAX(Monto))</f>
        <v>28</v>
      </c>
    </row>
    <row r="281" spans="1:7">
      <c r="A281" s="80">
        <v>38191</v>
      </c>
      <c r="B281" s="81" t="s">
        <v>126</v>
      </c>
      <c r="C281" s="80">
        <v>32.022307945785755</v>
      </c>
      <c r="E281" s="180">
        <f t="shared" si="8"/>
        <v>32.020000000000003</v>
      </c>
      <c r="F281" s="69">
        <f t="shared" si="9"/>
        <v>32</v>
      </c>
      <c r="G281" s="69">
        <f ca="1">RANDBETWEEN(MIN(Monto),MAX(Monto))</f>
        <v>88</v>
      </c>
    </row>
    <row r="282" spans="1:7">
      <c r="A282" s="80">
        <v>38184</v>
      </c>
      <c r="B282" s="81" t="s">
        <v>129</v>
      </c>
      <c r="C282" s="80">
        <v>96.69187349637977</v>
      </c>
      <c r="E282" s="180">
        <f t="shared" si="8"/>
        <v>96.69</v>
      </c>
      <c r="F282" s="69">
        <f t="shared" si="9"/>
        <v>96</v>
      </c>
      <c r="G282" s="69">
        <f ca="1">RANDBETWEEN(MIN(Monto),MAX(Monto))</f>
        <v>63</v>
      </c>
    </row>
    <row r="283" spans="1:7">
      <c r="A283" s="80">
        <v>38144</v>
      </c>
      <c r="B283" s="81" t="s">
        <v>124</v>
      </c>
      <c r="C283" s="80">
        <v>17.41936250621081</v>
      </c>
      <c r="E283" s="180">
        <f t="shared" si="8"/>
        <v>17.420000000000002</v>
      </c>
      <c r="F283" s="69">
        <f t="shared" si="9"/>
        <v>17</v>
      </c>
      <c r="G283" s="69">
        <f ca="1">RANDBETWEEN(MIN(Monto),MAX(Monto))</f>
        <v>10</v>
      </c>
    </row>
    <row r="284" spans="1:7">
      <c r="A284" s="80">
        <v>38188</v>
      </c>
      <c r="B284" s="81" t="s">
        <v>132</v>
      </c>
      <c r="C284" s="80">
        <v>14.397341071429203</v>
      </c>
      <c r="E284" s="180">
        <f t="shared" si="8"/>
        <v>14.4</v>
      </c>
      <c r="F284" s="69">
        <f t="shared" si="9"/>
        <v>14</v>
      </c>
      <c r="G284" s="69">
        <f ca="1">RANDBETWEEN(MIN(Monto),MAX(Monto))</f>
        <v>50</v>
      </c>
    </row>
    <row r="285" spans="1:7">
      <c r="A285" s="80">
        <v>38168</v>
      </c>
      <c r="B285" s="81" t="s">
        <v>133</v>
      </c>
      <c r="C285" s="80">
        <v>40.840369070468526</v>
      </c>
      <c r="E285" s="180">
        <f t="shared" si="8"/>
        <v>40.840000000000003</v>
      </c>
      <c r="F285" s="69">
        <f t="shared" si="9"/>
        <v>40</v>
      </c>
      <c r="G285" s="69">
        <f ca="1">RANDBETWEEN(MIN(Monto),MAX(Monto))</f>
        <v>24</v>
      </c>
    </row>
    <row r="286" spans="1:7">
      <c r="A286" s="80">
        <v>38161</v>
      </c>
      <c r="B286" s="81" t="s">
        <v>132</v>
      </c>
      <c r="C286" s="80">
        <v>60.097719954085171</v>
      </c>
      <c r="E286" s="180">
        <f t="shared" si="8"/>
        <v>60.1</v>
      </c>
      <c r="F286" s="69">
        <f t="shared" si="9"/>
        <v>60</v>
      </c>
      <c r="G286" s="69">
        <f ca="1">RANDBETWEEN(MIN(Monto),MAX(Monto))</f>
        <v>16</v>
      </c>
    </row>
    <row r="287" spans="1:7">
      <c r="A287" s="80">
        <v>38160</v>
      </c>
      <c r="B287" s="81" t="s">
        <v>131</v>
      </c>
      <c r="C287" s="80">
        <v>70.30230781182712</v>
      </c>
      <c r="E287" s="180">
        <f t="shared" si="8"/>
        <v>70.3</v>
      </c>
      <c r="F287" s="69">
        <f t="shared" si="9"/>
        <v>70</v>
      </c>
      <c r="G287" s="69">
        <f ca="1">RANDBETWEEN(MIN(Monto),MAX(Monto))</f>
        <v>42</v>
      </c>
    </row>
    <row r="288" spans="1:7">
      <c r="A288" s="80">
        <v>38189</v>
      </c>
      <c r="B288" s="81" t="s">
        <v>132</v>
      </c>
      <c r="C288" s="80">
        <v>13.59832701433783</v>
      </c>
      <c r="E288" s="180">
        <f t="shared" si="8"/>
        <v>13.6</v>
      </c>
      <c r="F288" s="69">
        <f t="shared" si="9"/>
        <v>13</v>
      </c>
      <c r="G288" s="69">
        <f ca="1">RANDBETWEEN(MIN(Monto),MAX(Monto))</f>
        <v>52</v>
      </c>
    </row>
    <row r="289" spans="1:7">
      <c r="A289" s="80">
        <v>38154</v>
      </c>
      <c r="B289" s="81" t="s">
        <v>131</v>
      </c>
      <c r="C289" s="80">
        <v>53.761578823644676</v>
      </c>
      <c r="E289" s="180">
        <f t="shared" si="8"/>
        <v>53.76</v>
      </c>
      <c r="F289" s="69">
        <f t="shared" si="9"/>
        <v>53</v>
      </c>
      <c r="G289" s="69">
        <f ca="1">RANDBETWEEN(MIN(Monto),MAX(Monto))</f>
        <v>27</v>
      </c>
    </row>
    <row r="290" spans="1:7">
      <c r="A290" s="80">
        <v>38161</v>
      </c>
      <c r="B290" s="81" t="s">
        <v>129</v>
      </c>
      <c r="C290" s="80">
        <v>17.404808968417029</v>
      </c>
      <c r="E290" s="180">
        <f t="shared" si="8"/>
        <v>17.399999999999999</v>
      </c>
      <c r="F290" s="69">
        <f t="shared" si="9"/>
        <v>17</v>
      </c>
      <c r="G290" s="69">
        <f ca="1">RANDBETWEEN(MIN(Monto),MAX(Monto))</f>
        <v>63</v>
      </c>
    </row>
    <row r="291" spans="1:7">
      <c r="A291" s="80">
        <v>38150</v>
      </c>
      <c r="B291" s="81" t="s">
        <v>133</v>
      </c>
      <c r="C291" s="80">
        <v>65.787218420626047</v>
      </c>
      <c r="E291" s="180">
        <f t="shared" si="8"/>
        <v>65.790000000000006</v>
      </c>
      <c r="F291" s="69">
        <f t="shared" si="9"/>
        <v>65</v>
      </c>
      <c r="G291" s="69">
        <f ca="1">RANDBETWEEN(MIN(Monto),MAX(Monto))</f>
        <v>76</v>
      </c>
    </row>
    <row r="292" spans="1:7">
      <c r="A292" s="80">
        <v>38161</v>
      </c>
      <c r="B292" s="81" t="s">
        <v>133</v>
      </c>
      <c r="C292" s="80">
        <v>36.2432190732533</v>
      </c>
      <c r="E292" s="180">
        <f t="shared" si="8"/>
        <v>36.24</v>
      </c>
      <c r="F292" s="69">
        <f t="shared" si="9"/>
        <v>36</v>
      </c>
      <c r="G292" s="69">
        <f ca="1">RANDBETWEEN(MIN(Monto),MAX(Monto))</f>
        <v>6</v>
      </c>
    </row>
    <row r="293" spans="1:7">
      <c r="A293" s="80">
        <v>38157</v>
      </c>
      <c r="B293" s="81" t="s">
        <v>131</v>
      </c>
      <c r="C293" s="80">
        <v>80.298860657679796</v>
      </c>
      <c r="E293" s="180">
        <f t="shared" si="8"/>
        <v>80.3</v>
      </c>
      <c r="F293" s="69">
        <f t="shared" si="9"/>
        <v>80</v>
      </c>
      <c r="G293" s="69">
        <f ca="1">RANDBETWEEN(MIN(Monto),MAX(Monto))</f>
        <v>80</v>
      </c>
    </row>
    <row r="294" spans="1:7">
      <c r="A294" s="80">
        <v>38147</v>
      </c>
      <c r="B294" s="81" t="s">
        <v>126</v>
      </c>
      <c r="C294" s="80">
        <v>20.421460763736654</v>
      </c>
      <c r="E294" s="180">
        <f t="shared" si="8"/>
        <v>20.420000000000002</v>
      </c>
      <c r="F294" s="69">
        <f t="shared" si="9"/>
        <v>20</v>
      </c>
      <c r="G294" s="69">
        <f ca="1">RANDBETWEEN(MIN(Monto),MAX(Monto))</f>
        <v>52</v>
      </c>
    </row>
    <row r="295" spans="1:7">
      <c r="A295" s="80">
        <v>38155</v>
      </c>
      <c r="B295" s="81" t="s">
        <v>124</v>
      </c>
      <c r="C295" s="80">
        <v>81.48857435706789</v>
      </c>
      <c r="E295" s="180">
        <f t="shared" si="8"/>
        <v>81.489999999999995</v>
      </c>
      <c r="F295" s="69">
        <f t="shared" si="9"/>
        <v>81</v>
      </c>
      <c r="G295" s="69">
        <f ca="1">RANDBETWEEN(MIN(Monto),MAX(Monto))</f>
        <v>96</v>
      </c>
    </row>
    <row r="296" spans="1:7">
      <c r="A296" s="80">
        <v>38160</v>
      </c>
      <c r="B296" s="81" t="s">
        <v>124</v>
      </c>
      <c r="C296" s="80">
        <v>15.88029282907617</v>
      </c>
      <c r="E296" s="180">
        <f t="shared" si="8"/>
        <v>15.88</v>
      </c>
      <c r="F296" s="69">
        <f t="shared" si="9"/>
        <v>15</v>
      </c>
      <c r="G296" s="69">
        <f ca="1">RANDBETWEEN(MIN(Monto),MAX(Monto))</f>
        <v>88</v>
      </c>
    </row>
    <row r="297" spans="1:7">
      <c r="A297" s="80">
        <v>38154</v>
      </c>
      <c r="B297" s="81" t="s">
        <v>129</v>
      </c>
      <c r="C297" s="80">
        <v>77.19119718896539</v>
      </c>
      <c r="E297" s="180">
        <f t="shared" si="8"/>
        <v>77.19</v>
      </c>
      <c r="F297" s="69">
        <f t="shared" si="9"/>
        <v>77</v>
      </c>
      <c r="G297" s="69">
        <f ca="1">RANDBETWEEN(MIN(Monto),MAX(Monto))</f>
        <v>48</v>
      </c>
    </row>
    <row r="298" spans="1:7">
      <c r="A298" s="80">
        <v>38160</v>
      </c>
      <c r="B298" s="81" t="s">
        <v>126</v>
      </c>
      <c r="C298" s="80">
        <v>36.224015731309336</v>
      </c>
      <c r="E298" s="180">
        <f t="shared" si="8"/>
        <v>36.22</v>
      </c>
      <c r="F298" s="69">
        <f t="shared" si="9"/>
        <v>36</v>
      </c>
      <c r="G298" s="69">
        <f ca="1">RANDBETWEEN(MIN(Monto),MAX(Monto))</f>
        <v>88</v>
      </c>
    </row>
    <row r="299" spans="1:7">
      <c r="A299" s="80">
        <v>38176</v>
      </c>
      <c r="B299" s="81" t="s">
        <v>132</v>
      </c>
      <c r="C299" s="80">
        <v>28.308226383843937</v>
      </c>
      <c r="E299" s="180">
        <f t="shared" si="8"/>
        <v>28.31</v>
      </c>
      <c r="F299" s="69">
        <f t="shared" si="9"/>
        <v>28</v>
      </c>
      <c r="G299" s="69">
        <f ca="1">RANDBETWEEN(MIN(Monto),MAX(Monto))</f>
        <v>35</v>
      </c>
    </row>
    <row r="300" spans="1:7">
      <c r="A300" s="80">
        <v>38185</v>
      </c>
      <c r="B300" s="81" t="s">
        <v>133</v>
      </c>
      <c r="C300" s="80">
        <v>80.00276708343182</v>
      </c>
      <c r="E300" s="180">
        <f t="shared" si="8"/>
        <v>80</v>
      </c>
      <c r="F300" s="69">
        <f t="shared" si="9"/>
        <v>80</v>
      </c>
      <c r="G300" s="69">
        <f ca="1">RANDBETWEEN(MIN(Monto),MAX(Monto))</f>
        <v>82</v>
      </c>
    </row>
    <row r="301" spans="1:7">
      <c r="A301" s="80">
        <v>38183</v>
      </c>
      <c r="B301" s="81" t="s">
        <v>131</v>
      </c>
      <c r="C301" s="80">
        <v>33.841652588034151</v>
      </c>
      <c r="E301" s="180">
        <f t="shared" si="8"/>
        <v>33.840000000000003</v>
      </c>
      <c r="F301" s="69">
        <f t="shared" si="9"/>
        <v>33</v>
      </c>
      <c r="G301" s="69">
        <f ca="1">RANDBETWEEN(MIN(Monto),MAX(Monto))</f>
        <v>74</v>
      </c>
    </row>
    <row r="302" spans="1:7">
      <c r="A302" s="80">
        <v>38192</v>
      </c>
      <c r="B302" s="81" t="s">
        <v>131</v>
      </c>
      <c r="C302" s="80">
        <v>48.672508802829448</v>
      </c>
      <c r="E302" s="180">
        <f t="shared" si="8"/>
        <v>48.67</v>
      </c>
      <c r="F302" s="69">
        <f t="shared" si="9"/>
        <v>48</v>
      </c>
      <c r="G302" s="69">
        <f ca="1">RANDBETWEEN(MIN(Monto),MAX(Monto))</f>
        <v>80</v>
      </c>
    </row>
    <row r="303" spans="1:7">
      <c r="A303" s="80">
        <v>38190</v>
      </c>
      <c r="B303" s="81" t="s">
        <v>124</v>
      </c>
      <c r="C303" s="80">
        <v>15.958409511129501</v>
      </c>
      <c r="E303" s="180">
        <f t="shared" si="8"/>
        <v>15.96</v>
      </c>
      <c r="F303" s="69">
        <f t="shared" si="9"/>
        <v>15</v>
      </c>
      <c r="G303" s="69">
        <f ca="1">RANDBETWEEN(MIN(Monto),MAX(Monto))</f>
        <v>48</v>
      </c>
    </row>
    <row r="304" spans="1:7">
      <c r="A304" s="80">
        <v>38167</v>
      </c>
      <c r="B304" s="81" t="s">
        <v>124</v>
      </c>
      <c r="C304" s="80">
        <v>12.676389951075361</v>
      </c>
      <c r="E304" s="180">
        <f t="shared" si="8"/>
        <v>12.68</v>
      </c>
      <c r="F304" s="69">
        <f t="shared" si="9"/>
        <v>12</v>
      </c>
      <c r="G304" s="69">
        <f ca="1">RANDBETWEEN(MIN(Monto),MAX(Monto))</f>
        <v>58</v>
      </c>
    </row>
    <row r="305" spans="1:7">
      <c r="A305" s="80">
        <v>38169</v>
      </c>
      <c r="B305" s="81" t="s">
        <v>124</v>
      </c>
      <c r="C305" s="80">
        <v>39.995066051313621</v>
      </c>
      <c r="E305" s="180">
        <f t="shared" si="8"/>
        <v>40</v>
      </c>
      <c r="F305" s="69">
        <f t="shared" si="9"/>
        <v>39</v>
      </c>
      <c r="G305" s="69">
        <f ca="1">RANDBETWEEN(MIN(Monto),MAX(Monto))</f>
        <v>12</v>
      </c>
    </row>
    <row r="306" spans="1:7">
      <c r="A306" s="80">
        <v>38190</v>
      </c>
      <c r="B306" s="81" t="s">
        <v>132</v>
      </c>
      <c r="C306" s="80">
        <v>43.918018772635307</v>
      </c>
      <c r="E306" s="180">
        <f t="shared" si="8"/>
        <v>43.92</v>
      </c>
      <c r="F306" s="69">
        <f t="shared" si="9"/>
        <v>43</v>
      </c>
      <c r="G306" s="69">
        <f ca="1">RANDBETWEEN(MIN(Monto),MAX(Monto))</f>
        <v>21</v>
      </c>
    </row>
    <row r="307" spans="1:7">
      <c r="A307" s="80">
        <v>38186</v>
      </c>
      <c r="B307" s="81" t="s">
        <v>124</v>
      </c>
      <c r="C307" s="80">
        <v>51.504203779530869</v>
      </c>
      <c r="E307" s="180">
        <f t="shared" si="8"/>
        <v>51.5</v>
      </c>
      <c r="F307" s="69">
        <f t="shared" si="9"/>
        <v>51</v>
      </c>
      <c r="G307" s="69">
        <f ca="1">RANDBETWEEN(MIN(Monto),MAX(Monto))</f>
        <v>70</v>
      </c>
    </row>
    <row r="308" spans="1:7">
      <c r="A308" s="80">
        <v>38188</v>
      </c>
      <c r="B308" s="81" t="s">
        <v>132</v>
      </c>
      <c r="C308" s="80">
        <v>30.458239639932749</v>
      </c>
      <c r="E308" s="180">
        <f t="shared" si="8"/>
        <v>30.46</v>
      </c>
      <c r="F308" s="69">
        <f t="shared" si="9"/>
        <v>30</v>
      </c>
      <c r="G308" s="69">
        <f ca="1">RANDBETWEEN(MIN(Monto),MAX(Monto))</f>
        <v>65</v>
      </c>
    </row>
    <row r="309" spans="1:7">
      <c r="A309" s="80">
        <v>38186</v>
      </c>
      <c r="B309" s="81" t="s">
        <v>133</v>
      </c>
      <c r="C309" s="80">
        <v>87.609136089974541</v>
      </c>
      <c r="E309" s="180">
        <f t="shared" si="8"/>
        <v>87.61</v>
      </c>
      <c r="F309" s="69">
        <f t="shared" si="9"/>
        <v>87</v>
      </c>
      <c r="G309" s="69">
        <f ca="1">RANDBETWEEN(MIN(Monto),MAX(Monto))</f>
        <v>38</v>
      </c>
    </row>
    <row r="310" spans="1:7">
      <c r="A310" s="80">
        <v>38197</v>
      </c>
      <c r="B310" s="81" t="s">
        <v>133</v>
      </c>
      <c r="C310" s="80">
        <v>92.919914106108337</v>
      </c>
      <c r="E310" s="180">
        <f t="shared" si="8"/>
        <v>92.92</v>
      </c>
      <c r="F310" s="69">
        <f t="shared" si="9"/>
        <v>92</v>
      </c>
      <c r="G310" s="69">
        <f ca="1">RANDBETWEEN(MIN(Monto),MAX(Monto))</f>
        <v>95</v>
      </c>
    </row>
    <row r="311" spans="1:7">
      <c r="A311" s="80">
        <v>38148</v>
      </c>
      <c r="B311" s="81" t="s">
        <v>126</v>
      </c>
      <c r="C311" s="80">
        <v>86.92310225171633</v>
      </c>
      <c r="E311" s="180">
        <f t="shared" si="8"/>
        <v>86.92</v>
      </c>
      <c r="F311" s="69">
        <f t="shared" si="9"/>
        <v>86</v>
      </c>
      <c r="G311" s="69">
        <f ca="1">RANDBETWEEN(MIN(Monto),MAX(Monto))</f>
        <v>52</v>
      </c>
    </row>
    <row r="312" spans="1:7">
      <c r="A312" s="80">
        <v>38153</v>
      </c>
      <c r="B312" s="81" t="s">
        <v>132</v>
      </c>
      <c r="C312" s="80">
        <v>66.272863293172975</v>
      </c>
      <c r="E312" s="180">
        <f t="shared" si="8"/>
        <v>66.27</v>
      </c>
      <c r="F312" s="69">
        <f t="shared" si="9"/>
        <v>66</v>
      </c>
      <c r="G312" s="69">
        <f ca="1">RANDBETWEEN(MIN(Monto),MAX(Monto))</f>
        <v>14</v>
      </c>
    </row>
    <row r="313" spans="1:7">
      <c r="A313" s="80">
        <v>38184</v>
      </c>
      <c r="B313" s="81" t="s">
        <v>131</v>
      </c>
      <c r="C313" s="80">
        <v>98.293976190132696</v>
      </c>
      <c r="E313" s="180">
        <f t="shared" si="8"/>
        <v>98.29</v>
      </c>
      <c r="F313" s="69">
        <f t="shared" si="9"/>
        <v>98</v>
      </c>
      <c r="G313" s="69">
        <f ca="1">RANDBETWEEN(MIN(Monto),MAX(Monto))</f>
        <v>65</v>
      </c>
    </row>
    <row r="314" spans="1:7">
      <c r="A314" s="80">
        <v>38158</v>
      </c>
      <c r="B314" s="81" t="s">
        <v>131</v>
      </c>
      <c r="C314" s="80">
        <v>79.266588053781703</v>
      </c>
      <c r="E314" s="180">
        <f t="shared" si="8"/>
        <v>79.27</v>
      </c>
      <c r="F314" s="69">
        <f t="shared" si="9"/>
        <v>79</v>
      </c>
      <c r="G314" s="69">
        <f ca="1">RANDBETWEEN(MIN(Monto),MAX(Monto))</f>
        <v>10</v>
      </c>
    </row>
    <row r="315" spans="1:7">
      <c r="A315" s="80">
        <v>38194</v>
      </c>
      <c r="B315" s="81" t="s">
        <v>124</v>
      </c>
      <c r="C315" s="80">
        <v>38.779974940235597</v>
      </c>
      <c r="E315" s="180">
        <f t="shared" si="8"/>
        <v>38.78</v>
      </c>
      <c r="F315" s="69">
        <f t="shared" si="9"/>
        <v>38</v>
      </c>
      <c r="G315" s="69">
        <f ca="1">RANDBETWEEN(MIN(Monto),MAX(Monto))</f>
        <v>2</v>
      </c>
    </row>
    <row r="316" spans="1:7">
      <c r="A316" s="80">
        <v>38177</v>
      </c>
      <c r="B316" s="81" t="s">
        <v>132</v>
      </c>
      <c r="C316" s="80">
        <v>47.278041673448755</v>
      </c>
      <c r="E316" s="180">
        <f t="shared" si="8"/>
        <v>47.28</v>
      </c>
      <c r="F316" s="69">
        <f t="shared" si="9"/>
        <v>47</v>
      </c>
      <c r="G316" s="69">
        <f ca="1">RANDBETWEEN(MIN(Monto),MAX(Monto))</f>
        <v>97</v>
      </c>
    </row>
    <row r="317" spans="1:7">
      <c r="A317" s="80">
        <v>38155</v>
      </c>
      <c r="B317" s="81" t="s">
        <v>132</v>
      </c>
      <c r="C317" s="80">
        <v>74.821927027967973</v>
      </c>
      <c r="E317" s="180">
        <f t="shared" si="8"/>
        <v>74.819999999999993</v>
      </c>
      <c r="F317" s="69">
        <f t="shared" si="9"/>
        <v>74</v>
      </c>
      <c r="G317" s="69">
        <f ca="1">RANDBETWEEN(MIN(Monto),MAX(Monto))</f>
        <v>69</v>
      </c>
    </row>
    <row r="318" spans="1:7">
      <c r="A318" s="80">
        <v>38152</v>
      </c>
      <c r="B318" s="81" t="s">
        <v>133</v>
      </c>
      <c r="C318" s="80">
        <v>37.476192773345687</v>
      </c>
      <c r="E318" s="180">
        <f t="shared" si="8"/>
        <v>37.479999999999997</v>
      </c>
      <c r="F318" s="69">
        <f t="shared" si="9"/>
        <v>37</v>
      </c>
      <c r="G318" s="69">
        <f ca="1">RANDBETWEEN(MIN(Monto),MAX(Monto))</f>
        <v>39</v>
      </c>
    </row>
    <row r="319" spans="1:7">
      <c r="A319" s="80">
        <v>38197</v>
      </c>
      <c r="B319" s="81" t="s">
        <v>133</v>
      </c>
      <c r="C319" s="80">
        <v>38.643350320005432</v>
      </c>
      <c r="E319" s="180">
        <f t="shared" si="8"/>
        <v>38.64</v>
      </c>
      <c r="F319" s="69">
        <f t="shared" si="9"/>
        <v>38</v>
      </c>
      <c r="G319" s="69">
        <f ca="1">RANDBETWEEN(MIN(Monto),MAX(Monto))</f>
        <v>64</v>
      </c>
    </row>
    <row r="320" spans="1:7">
      <c r="A320" s="80">
        <v>38178</v>
      </c>
      <c r="B320" s="81" t="s">
        <v>129</v>
      </c>
      <c r="C320" s="80">
        <v>72.295846721344063</v>
      </c>
      <c r="E320" s="180">
        <f t="shared" si="8"/>
        <v>72.3</v>
      </c>
      <c r="F320" s="69">
        <f t="shared" si="9"/>
        <v>72</v>
      </c>
      <c r="G320" s="69">
        <f ca="1">RANDBETWEEN(MIN(Monto),MAX(Monto))</f>
        <v>18</v>
      </c>
    </row>
    <row r="321" spans="1:7">
      <c r="A321" s="80">
        <v>38153</v>
      </c>
      <c r="B321" s="81" t="s">
        <v>124</v>
      </c>
      <c r="C321" s="80">
        <v>92.449970791846184</v>
      </c>
      <c r="E321" s="180">
        <f t="shared" si="8"/>
        <v>92.45</v>
      </c>
      <c r="F321" s="69">
        <f t="shared" si="9"/>
        <v>92</v>
      </c>
      <c r="G321" s="69">
        <f ca="1">RANDBETWEEN(MIN(Monto),MAX(Monto))</f>
        <v>3</v>
      </c>
    </row>
    <row r="322" spans="1:7">
      <c r="A322" s="80">
        <v>38161</v>
      </c>
      <c r="B322" s="81" t="s">
        <v>129</v>
      </c>
      <c r="C322" s="80">
        <v>9.6804110855098102</v>
      </c>
      <c r="E322" s="180">
        <f t="shared" si="8"/>
        <v>9.68</v>
      </c>
      <c r="F322" s="69">
        <f t="shared" si="9"/>
        <v>9</v>
      </c>
      <c r="G322" s="69">
        <f ca="1">RANDBETWEEN(MIN(Monto),MAX(Monto))</f>
        <v>58</v>
      </c>
    </row>
    <row r="323" spans="1:7">
      <c r="A323" s="80">
        <v>38173</v>
      </c>
      <c r="B323" s="81" t="s">
        <v>133</v>
      </c>
      <c r="C323" s="80">
        <v>71.427405326452046</v>
      </c>
      <c r="E323" s="180">
        <f t="shared" si="8"/>
        <v>71.430000000000007</v>
      </c>
      <c r="F323" s="69">
        <f t="shared" si="9"/>
        <v>71</v>
      </c>
      <c r="G323" s="69">
        <f ca="1">RANDBETWEEN(MIN(Monto),MAX(Monto))</f>
        <v>74</v>
      </c>
    </row>
    <row r="324" spans="1:7">
      <c r="A324" s="80">
        <v>38154</v>
      </c>
      <c r="B324" s="81" t="s">
        <v>126</v>
      </c>
      <c r="C324" s="80">
        <v>56.771234569323539</v>
      </c>
      <c r="E324" s="180">
        <f t="shared" si="8"/>
        <v>56.77</v>
      </c>
      <c r="F324" s="69">
        <f t="shared" si="9"/>
        <v>56</v>
      </c>
      <c r="G324" s="69">
        <f ca="1">RANDBETWEEN(MIN(Monto),MAX(Monto))</f>
        <v>51</v>
      </c>
    </row>
    <row r="325" spans="1:7">
      <c r="A325" s="80">
        <v>38157</v>
      </c>
      <c r="B325" s="81" t="s">
        <v>131</v>
      </c>
      <c r="C325" s="80">
        <v>16.885820032030274</v>
      </c>
      <c r="E325" s="180">
        <f t="shared" ref="E325:E355" si="10">ROUND(C325,2)</f>
        <v>16.89</v>
      </c>
      <c r="F325" s="69">
        <f t="shared" ref="F325:F355" si="11">INT(C325)</f>
        <v>16</v>
      </c>
      <c r="G325" s="69">
        <f ca="1">RANDBETWEEN(MIN(Monto),MAX(Monto))</f>
        <v>5</v>
      </c>
    </row>
    <row r="326" spans="1:7">
      <c r="A326" s="80">
        <v>38160</v>
      </c>
      <c r="B326" s="81" t="s">
        <v>131</v>
      </c>
      <c r="C326" s="80">
        <v>80.398712261483766</v>
      </c>
      <c r="E326" s="180">
        <f t="shared" si="10"/>
        <v>80.400000000000006</v>
      </c>
      <c r="F326" s="69">
        <f t="shared" si="11"/>
        <v>80</v>
      </c>
      <c r="G326" s="69">
        <f ca="1">RANDBETWEEN(MIN(Monto),MAX(Monto))</f>
        <v>39</v>
      </c>
    </row>
    <row r="327" spans="1:7">
      <c r="A327" s="80">
        <v>38150</v>
      </c>
      <c r="B327" s="81" t="s">
        <v>133</v>
      </c>
      <c r="C327" s="80">
        <v>89.660855922234134</v>
      </c>
      <c r="E327" s="180">
        <f t="shared" si="10"/>
        <v>89.66</v>
      </c>
      <c r="F327" s="69">
        <f t="shared" si="11"/>
        <v>89</v>
      </c>
      <c r="G327" s="69">
        <f ca="1">RANDBETWEEN(MIN(Monto),MAX(Monto))</f>
        <v>56</v>
      </c>
    </row>
    <row r="328" spans="1:7">
      <c r="A328" s="80">
        <v>38166</v>
      </c>
      <c r="B328" s="81" t="s">
        <v>132</v>
      </c>
      <c r="C328" s="80">
        <v>48.08762123571146</v>
      </c>
      <c r="E328" s="180">
        <f t="shared" si="10"/>
        <v>48.09</v>
      </c>
      <c r="F328" s="69">
        <f t="shared" si="11"/>
        <v>48</v>
      </c>
      <c r="G328" s="69">
        <f ca="1">RANDBETWEEN(MIN(Monto),MAX(Monto))</f>
        <v>26</v>
      </c>
    </row>
    <row r="329" spans="1:7">
      <c r="A329" s="80">
        <v>38196</v>
      </c>
      <c r="B329" s="81" t="s">
        <v>133</v>
      </c>
      <c r="C329" s="80">
        <v>3.4036202954114358</v>
      </c>
      <c r="E329" s="180">
        <f t="shared" si="10"/>
        <v>3.4</v>
      </c>
      <c r="F329" s="69">
        <f t="shared" si="11"/>
        <v>3</v>
      </c>
      <c r="G329" s="69">
        <f ca="1">RANDBETWEEN(MIN(Monto),MAX(Monto))</f>
        <v>22</v>
      </c>
    </row>
    <row r="330" spans="1:7">
      <c r="A330" s="80">
        <v>38183</v>
      </c>
      <c r="B330" s="81" t="s">
        <v>129</v>
      </c>
      <c r="C330" s="80">
        <v>44.637233572985991</v>
      </c>
      <c r="E330" s="180">
        <f t="shared" si="10"/>
        <v>44.64</v>
      </c>
      <c r="F330" s="69">
        <f t="shared" si="11"/>
        <v>44</v>
      </c>
      <c r="G330" s="69">
        <f ca="1">RANDBETWEEN(MIN(Monto),MAX(Monto))</f>
        <v>93</v>
      </c>
    </row>
    <row r="331" spans="1:7">
      <c r="A331" s="80">
        <v>38170</v>
      </c>
      <c r="B331" s="81" t="s">
        <v>129</v>
      </c>
      <c r="C331" s="80">
        <v>19.501425978370122</v>
      </c>
      <c r="E331" s="180">
        <f t="shared" si="10"/>
        <v>19.5</v>
      </c>
      <c r="F331" s="69">
        <f t="shared" si="11"/>
        <v>19</v>
      </c>
      <c r="G331" s="69">
        <f ca="1">RANDBETWEEN(MIN(Monto),MAX(Monto))</f>
        <v>69</v>
      </c>
    </row>
    <row r="332" spans="1:7">
      <c r="A332" s="80">
        <v>38150</v>
      </c>
      <c r="B332" s="81" t="s">
        <v>131</v>
      </c>
      <c r="C332" s="80">
        <v>23.490313483960733</v>
      </c>
      <c r="E332" s="180">
        <f t="shared" si="10"/>
        <v>23.49</v>
      </c>
      <c r="F332" s="69">
        <f t="shared" si="11"/>
        <v>23</v>
      </c>
      <c r="G332" s="69">
        <f ca="1">RANDBETWEEN(MIN(Monto),MAX(Monto))</f>
        <v>62</v>
      </c>
    </row>
    <row r="333" spans="1:7">
      <c r="A333" s="80">
        <v>38180</v>
      </c>
      <c r="B333" s="81" t="s">
        <v>126</v>
      </c>
      <c r="C333" s="80">
        <v>34.375558254096731</v>
      </c>
      <c r="E333" s="180">
        <f t="shared" si="10"/>
        <v>34.380000000000003</v>
      </c>
      <c r="F333" s="69">
        <f t="shared" si="11"/>
        <v>34</v>
      </c>
      <c r="G333" s="69">
        <f ca="1">RANDBETWEEN(MIN(Monto),MAX(Monto))</f>
        <v>22</v>
      </c>
    </row>
    <row r="334" spans="1:7">
      <c r="A334" s="80">
        <v>38166</v>
      </c>
      <c r="B334" s="81" t="s">
        <v>132</v>
      </c>
      <c r="C334" s="80">
        <v>60.331253727548528</v>
      </c>
      <c r="E334" s="180">
        <f t="shared" si="10"/>
        <v>60.33</v>
      </c>
      <c r="F334" s="69">
        <f t="shared" si="11"/>
        <v>60</v>
      </c>
      <c r="G334" s="69">
        <f ca="1">RANDBETWEEN(MIN(Monto),MAX(Monto))</f>
        <v>94</v>
      </c>
    </row>
    <row r="335" spans="1:7">
      <c r="A335" s="80">
        <v>38163</v>
      </c>
      <c r="B335" s="81" t="s">
        <v>131</v>
      </c>
      <c r="C335" s="80">
        <v>93.456796512954639</v>
      </c>
      <c r="E335" s="180">
        <f t="shared" si="10"/>
        <v>93.46</v>
      </c>
      <c r="F335" s="69">
        <f t="shared" si="11"/>
        <v>93</v>
      </c>
      <c r="G335" s="69">
        <f ca="1">RANDBETWEEN(MIN(Monto),MAX(Monto))</f>
        <v>76</v>
      </c>
    </row>
    <row r="336" spans="1:7">
      <c r="A336" s="80">
        <v>38143</v>
      </c>
      <c r="B336" s="81" t="s">
        <v>133</v>
      </c>
      <c r="C336" s="80">
        <v>69.521670308167501</v>
      </c>
      <c r="E336" s="180">
        <f t="shared" si="10"/>
        <v>69.52</v>
      </c>
      <c r="F336" s="69">
        <f t="shared" si="11"/>
        <v>69</v>
      </c>
      <c r="G336" s="69">
        <f ca="1">RANDBETWEEN(MIN(Monto),MAX(Monto))</f>
        <v>34</v>
      </c>
    </row>
    <row r="337" spans="1:7">
      <c r="A337" s="80">
        <v>38165</v>
      </c>
      <c r="B337" s="81" t="s">
        <v>133</v>
      </c>
      <c r="C337" s="80">
        <v>99.882739941992483</v>
      </c>
      <c r="E337" s="180">
        <f t="shared" si="10"/>
        <v>99.88</v>
      </c>
      <c r="F337" s="69">
        <f t="shared" si="11"/>
        <v>99</v>
      </c>
      <c r="G337" s="69">
        <f ca="1">RANDBETWEEN(MIN(Monto),MAX(Monto))</f>
        <v>35</v>
      </c>
    </row>
    <row r="338" spans="1:7">
      <c r="A338" s="80">
        <v>38163</v>
      </c>
      <c r="B338" s="81" t="s">
        <v>133</v>
      </c>
      <c r="C338" s="80">
        <v>0.1811169982631089</v>
      </c>
      <c r="E338" s="180">
        <f t="shared" si="10"/>
        <v>0.18</v>
      </c>
      <c r="F338" s="69">
        <f t="shared" si="11"/>
        <v>0</v>
      </c>
      <c r="G338" s="69">
        <f ca="1">RANDBETWEEN(MIN(Monto),MAX(Monto))</f>
        <v>48</v>
      </c>
    </row>
    <row r="339" spans="1:7">
      <c r="A339" s="80">
        <v>38186</v>
      </c>
      <c r="B339" s="81" t="s">
        <v>124</v>
      </c>
      <c r="C339" s="80">
        <v>56.153044335301729</v>
      </c>
      <c r="E339" s="180">
        <f t="shared" si="10"/>
        <v>56.15</v>
      </c>
      <c r="F339" s="69">
        <f t="shared" si="11"/>
        <v>56</v>
      </c>
      <c r="G339" s="69">
        <f ca="1">RANDBETWEEN(MIN(Monto),MAX(Monto))</f>
        <v>1</v>
      </c>
    </row>
    <row r="340" spans="1:7">
      <c r="A340" s="80">
        <v>38194</v>
      </c>
      <c r="B340" s="81" t="s">
        <v>124</v>
      </c>
      <c r="C340" s="80">
        <v>8.4141146873368591</v>
      </c>
      <c r="E340" s="180">
        <f t="shared" si="10"/>
        <v>8.41</v>
      </c>
      <c r="F340" s="69">
        <f t="shared" si="11"/>
        <v>8</v>
      </c>
      <c r="G340" s="69">
        <f ca="1">RANDBETWEEN(MIN(Monto),MAX(Monto))</f>
        <v>93</v>
      </c>
    </row>
    <row r="341" spans="1:7">
      <c r="A341" s="80">
        <v>38183</v>
      </c>
      <c r="B341" s="81" t="s">
        <v>131</v>
      </c>
      <c r="C341" s="80">
        <v>12.309060321218546</v>
      </c>
      <c r="E341" s="180">
        <f t="shared" si="10"/>
        <v>12.31</v>
      </c>
      <c r="F341" s="69">
        <f t="shared" si="11"/>
        <v>12</v>
      </c>
      <c r="G341" s="69">
        <f ca="1">RANDBETWEEN(MIN(Monto),MAX(Monto))</f>
        <v>60</v>
      </c>
    </row>
    <row r="342" spans="1:7">
      <c r="A342" s="80">
        <v>38173</v>
      </c>
      <c r="B342" s="81" t="s">
        <v>129</v>
      </c>
      <c r="C342" s="80">
        <v>62.589469133522172</v>
      </c>
      <c r="E342" s="180">
        <f t="shared" si="10"/>
        <v>62.59</v>
      </c>
      <c r="F342" s="69">
        <f t="shared" si="11"/>
        <v>62</v>
      </c>
      <c r="G342" s="69">
        <f ca="1">RANDBETWEEN(MIN(Monto),MAX(Monto))</f>
        <v>44</v>
      </c>
    </row>
    <row r="343" spans="1:7">
      <c r="A343" s="80">
        <v>38149</v>
      </c>
      <c r="B343" s="81" t="s">
        <v>131</v>
      </c>
      <c r="C343" s="80">
        <v>44.857087543950058</v>
      </c>
      <c r="E343" s="180">
        <f t="shared" si="10"/>
        <v>44.86</v>
      </c>
      <c r="F343" s="69">
        <f t="shared" si="11"/>
        <v>44</v>
      </c>
      <c r="G343" s="69">
        <f ca="1">RANDBETWEEN(MIN(Monto),MAX(Monto))</f>
        <v>14</v>
      </c>
    </row>
    <row r="344" spans="1:7">
      <c r="A344" s="80">
        <v>38166</v>
      </c>
      <c r="B344" s="81" t="s">
        <v>129</v>
      </c>
      <c r="C344" s="80">
        <v>91.622413642963437</v>
      </c>
      <c r="E344" s="180">
        <f t="shared" si="10"/>
        <v>91.62</v>
      </c>
      <c r="F344" s="69">
        <f t="shared" si="11"/>
        <v>91</v>
      </c>
      <c r="G344" s="69">
        <f ca="1">RANDBETWEEN(MIN(Monto),MAX(Monto))</f>
        <v>34</v>
      </c>
    </row>
    <row r="345" spans="1:7">
      <c r="A345" s="80">
        <v>38180</v>
      </c>
      <c r="B345" s="81" t="s">
        <v>132</v>
      </c>
      <c r="C345" s="80">
        <v>63.208480777277565</v>
      </c>
      <c r="E345" s="180">
        <f t="shared" si="10"/>
        <v>63.21</v>
      </c>
      <c r="F345" s="69">
        <f t="shared" si="11"/>
        <v>63</v>
      </c>
      <c r="G345" s="69">
        <f ca="1">RANDBETWEEN(MIN(Monto),MAX(Monto))</f>
        <v>20</v>
      </c>
    </row>
    <row r="346" spans="1:7">
      <c r="A346" s="80">
        <v>38168</v>
      </c>
      <c r="B346" s="81" t="s">
        <v>132</v>
      </c>
      <c r="C346" s="80">
        <v>30.520524975132602</v>
      </c>
      <c r="E346" s="180">
        <f t="shared" si="10"/>
        <v>30.52</v>
      </c>
      <c r="F346" s="69">
        <f t="shared" si="11"/>
        <v>30</v>
      </c>
      <c r="G346" s="69">
        <f ca="1">RANDBETWEEN(MIN(Monto),MAX(Monto))</f>
        <v>2</v>
      </c>
    </row>
    <row r="347" spans="1:7">
      <c r="A347" s="80">
        <v>38163</v>
      </c>
      <c r="B347" s="81" t="s">
        <v>133</v>
      </c>
      <c r="C347" s="80">
        <v>27.472700114547919</v>
      </c>
      <c r="E347" s="180">
        <f t="shared" si="10"/>
        <v>27.47</v>
      </c>
      <c r="F347" s="69">
        <f t="shared" si="11"/>
        <v>27</v>
      </c>
      <c r="G347" s="69">
        <f ca="1">RANDBETWEEN(MIN(Monto),MAX(Monto))</f>
        <v>49</v>
      </c>
    </row>
    <row r="348" spans="1:7">
      <c r="A348" s="80">
        <v>38192</v>
      </c>
      <c r="B348" s="81" t="s">
        <v>132</v>
      </c>
      <c r="C348" s="80">
        <v>77.884771408218569</v>
      </c>
      <c r="E348" s="180">
        <f t="shared" si="10"/>
        <v>77.88</v>
      </c>
      <c r="F348" s="69">
        <f t="shared" si="11"/>
        <v>77</v>
      </c>
      <c r="G348" s="69">
        <f ca="1">RANDBETWEEN(MIN(Monto),MAX(Monto))</f>
        <v>37</v>
      </c>
    </row>
    <row r="349" spans="1:7">
      <c r="A349" s="80">
        <v>38199</v>
      </c>
      <c r="B349" s="81" t="s">
        <v>133</v>
      </c>
      <c r="C349" s="80">
        <v>37.669967627676229</v>
      </c>
      <c r="E349" s="180">
        <f t="shared" si="10"/>
        <v>37.67</v>
      </c>
      <c r="F349" s="69">
        <f t="shared" si="11"/>
        <v>37</v>
      </c>
      <c r="G349" s="69">
        <f ca="1">RANDBETWEEN(MIN(Monto),MAX(Monto))</f>
        <v>72</v>
      </c>
    </row>
    <row r="350" spans="1:7">
      <c r="A350" s="80">
        <v>38167</v>
      </c>
      <c r="B350" s="81" t="s">
        <v>133</v>
      </c>
      <c r="C350" s="80">
        <v>13.30990095383644</v>
      </c>
      <c r="E350" s="180">
        <f t="shared" si="10"/>
        <v>13.31</v>
      </c>
      <c r="F350" s="69">
        <f t="shared" si="11"/>
        <v>13</v>
      </c>
      <c r="G350" s="69">
        <f ca="1">RANDBETWEEN(MIN(Monto),MAX(Monto))</f>
        <v>25</v>
      </c>
    </row>
    <row r="351" spans="1:7">
      <c r="A351" s="80">
        <v>38169</v>
      </c>
      <c r="B351" s="81" t="s">
        <v>129</v>
      </c>
      <c r="C351" s="80">
        <v>82.414436126764471</v>
      </c>
      <c r="E351" s="180">
        <f t="shared" si="10"/>
        <v>82.41</v>
      </c>
      <c r="F351" s="69">
        <f t="shared" si="11"/>
        <v>82</v>
      </c>
      <c r="G351" s="69">
        <f ca="1">RANDBETWEEN(MIN(Monto),MAX(Monto))</f>
        <v>1</v>
      </c>
    </row>
    <row r="352" spans="1:7">
      <c r="A352" s="80">
        <v>38187</v>
      </c>
      <c r="B352" s="81" t="s">
        <v>131</v>
      </c>
      <c r="C352" s="80">
        <v>89.365775556066268</v>
      </c>
      <c r="E352" s="180">
        <f t="shared" si="10"/>
        <v>89.37</v>
      </c>
      <c r="F352" s="69">
        <f t="shared" si="11"/>
        <v>89</v>
      </c>
      <c r="G352" s="69">
        <f ca="1">RANDBETWEEN(MIN(Monto),MAX(Monto))</f>
        <v>32</v>
      </c>
    </row>
    <row r="353" spans="1:7">
      <c r="A353" s="80">
        <v>38194</v>
      </c>
      <c r="B353" s="81" t="s">
        <v>126</v>
      </c>
      <c r="C353" s="80">
        <v>35.593955103915697</v>
      </c>
      <c r="E353" s="180">
        <f t="shared" si="10"/>
        <v>35.590000000000003</v>
      </c>
      <c r="F353" s="69">
        <f t="shared" si="11"/>
        <v>35</v>
      </c>
      <c r="G353" s="69">
        <f ca="1">RANDBETWEEN(MIN(Monto),MAX(Monto))</f>
        <v>62</v>
      </c>
    </row>
    <row r="354" spans="1:7">
      <c r="A354" s="80">
        <v>38143</v>
      </c>
      <c r="B354" s="81" t="s">
        <v>124</v>
      </c>
      <c r="C354" s="80">
        <v>32.717081891365837</v>
      </c>
      <c r="E354" s="180">
        <f t="shared" si="10"/>
        <v>32.72</v>
      </c>
      <c r="F354" s="69">
        <f t="shared" si="11"/>
        <v>32</v>
      </c>
      <c r="G354" s="69">
        <f ca="1">RANDBETWEEN(MIN(Monto),MAX(Monto))</f>
        <v>8</v>
      </c>
    </row>
    <row r="355" spans="1:7">
      <c r="A355" s="80">
        <v>38170</v>
      </c>
      <c r="B355" s="81" t="s">
        <v>129</v>
      </c>
      <c r="C355" s="80">
        <v>71.378839668250833</v>
      </c>
      <c r="E355" s="180">
        <f t="shared" si="10"/>
        <v>71.38</v>
      </c>
      <c r="F355" s="69">
        <f t="shared" si="11"/>
        <v>71</v>
      </c>
      <c r="G355" s="69">
        <f ca="1">RANDBETWEEN(MIN(Monto),MAX(Monto))</f>
        <v>25</v>
      </c>
    </row>
  </sheetData>
  <mergeCells count="1">
    <mergeCell ref="A2:C2"/>
  </mergeCells>
  <dataValidations count="1">
    <dataValidation showInputMessage="1" showErrorMessage="1" sqref="E4:G355" xr:uid="{00000000-0002-0000-0A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1"/>
  <sheetViews>
    <sheetView workbookViewId="0">
      <selection activeCell="D16" sqref="D16"/>
    </sheetView>
  </sheetViews>
  <sheetFormatPr baseColWidth="10" defaultRowHeight="15"/>
  <sheetData>
    <row r="2" spans="1:8">
      <c r="B2" t="s">
        <v>77</v>
      </c>
    </row>
    <row r="3" spans="1:8">
      <c r="C3" t="s">
        <v>78</v>
      </c>
    </row>
    <row r="4" spans="1:8">
      <c r="C4" t="s">
        <v>79</v>
      </c>
      <c r="D4" t="s">
        <v>80</v>
      </c>
      <c r="E4" t="s">
        <v>81</v>
      </c>
      <c r="F4" t="s">
        <v>82</v>
      </c>
      <c r="G4" t="s">
        <v>83</v>
      </c>
      <c r="H4" t="s">
        <v>79</v>
      </c>
    </row>
    <row r="5" spans="1:8">
      <c r="C5" t="s">
        <v>84</v>
      </c>
      <c r="D5" s="45">
        <v>0.02</v>
      </c>
      <c r="E5" s="46">
        <v>1.2800000000000001E-2</v>
      </c>
      <c r="F5" s="46">
        <v>-8.5000000000000006E-3</v>
      </c>
      <c r="G5" s="46">
        <v>-1.2E-2</v>
      </c>
      <c r="H5" s="45">
        <v>0.02</v>
      </c>
    </row>
    <row r="6" spans="1:8">
      <c r="A6" t="s">
        <v>85</v>
      </c>
      <c r="C6">
        <v>6.5</v>
      </c>
      <c r="D6" s="110">
        <f>C6+C6*D$5</f>
        <v>6.63</v>
      </c>
      <c r="E6" s="110">
        <f t="shared" ref="E6:H6" si="0">D6+D6*E$5</f>
        <v>6.7148639999999995</v>
      </c>
      <c r="F6" s="110">
        <f t="shared" si="0"/>
        <v>6.6577876559999991</v>
      </c>
      <c r="G6" s="110">
        <f t="shared" si="0"/>
        <v>6.5778942041279995</v>
      </c>
      <c r="H6" s="110">
        <f t="shared" si="0"/>
        <v>6.7094520882105595</v>
      </c>
    </row>
    <row r="7" spans="1:8">
      <c r="A7" t="s">
        <v>86</v>
      </c>
      <c r="C7">
        <v>3.2</v>
      </c>
      <c r="D7" s="110">
        <f t="shared" ref="D7:H7" si="1">C7+C7*D$5</f>
        <v>3.2640000000000002</v>
      </c>
      <c r="E7" s="110">
        <f t="shared" si="1"/>
        <v>3.3057792000000004</v>
      </c>
      <c r="F7" s="110">
        <f t="shared" si="1"/>
        <v>3.2776800768000003</v>
      </c>
      <c r="G7" s="110">
        <f t="shared" si="1"/>
        <v>3.2383479158784003</v>
      </c>
      <c r="H7" s="110">
        <f t="shared" si="1"/>
        <v>3.3031148741959684</v>
      </c>
    </row>
    <row r="8" spans="1:8">
      <c r="A8" t="s">
        <v>87</v>
      </c>
      <c r="C8">
        <v>4.5</v>
      </c>
      <c r="D8" s="110">
        <f t="shared" ref="D8:H8" si="2">C8+C8*D$5</f>
        <v>4.59</v>
      </c>
      <c r="E8" s="110">
        <f t="shared" si="2"/>
        <v>4.648752</v>
      </c>
      <c r="F8" s="110">
        <f t="shared" si="2"/>
        <v>4.6092376079999999</v>
      </c>
      <c r="G8" s="110">
        <f t="shared" si="2"/>
        <v>4.5539267567039996</v>
      </c>
      <c r="H8" s="110">
        <f t="shared" si="2"/>
        <v>4.6450052918380793</v>
      </c>
    </row>
    <row r="9" spans="1:8">
      <c r="A9" t="s">
        <v>88</v>
      </c>
      <c r="C9">
        <v>8.9</v>
      </c>
      <c r="D9" s="110">
        <f t="shared" ref="D9:H9" si="3">C9+C9*D$5</f>
        <v>9.0780000000000012</v>
      </c>
      <c r="E9" s="110">
        <f t="shared" si="3"/>
        <v>9.1941984000000012</v>
      </c>
      <c r="F9" s="110">
        <f t="shared" si="3"/>
        <v>9.1160477136000004</v>
      </c>
      <c r="G9" s="110">
        <f t="shared" si="3"/>
        <v>9.0066551410368003</v>
      </c>
      <c r="H9" s="110">
        <f t="shared" si="3"/>
        <v>9.1867882438575368</v>
      </c>
    </row>
    <row r="10" spans="1:8">
      <c r="A10" t="s">
        <v>89</v>
      </c>
      <c r="C10">
        <v>4.3</v>
      </c>
      <c r="D10" s="110">
        <f t="shared" ref="D10:H10" si="4">C10+C10*D$5</f>
        <v>4.3860000000000001</v>
      </c>
      <c r="E10" s="110">
        <f t="shared" si="4"/>
        <v>4.4421407999999998</v>
      </c>
      <c r="F10" s="110">
        <f t="shared" si="4"/>
        <v>4.4043826032000002</v>
      </c>
      <c r="G10" s="110">
        <f t="shared" si="4"/>
        <v>4.3515300119616001</v>
      </c>
      <c r="H10" s="110">
        <f t="shared" si="4"/>
        <v>4.4385606122008321</v>
      </c>
    </row>
    <row r="11" spans="1:8">
      <c r="A11" t="s">
        <v>90</v>
      </c>
      <c r="C11">
        <v>9.4</v>
      </c>
      <c r="D11" s="110">
        <f t="shared" ref="D11:H11" si="5">C11+C11*D$5</f>
        <v>9.588000000000001</v>
      </c>
      <c r="E11" s="110">
        <f t="shared" si="5"/>
        <v>9.7107264000000004</v>
      </c>
      <c r="F11" s="110">
        <f t="shared" si="5"/>
        <v>9.6281852256000011</v>
      </c>
      <c r="G11" s="110">
        <f t="shared" si="5"/>
        <v>9.5126470028928019</v>
      </c>
      <c r="H11" s="110">
        <f t="shared" si="5"/>
        <v>9.7028999429506584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I8" sqref="I8"/>
    </sheetView>
  </sheetViews>
  <sheetFormatPr baseColWidth="10" defaultRowHeight="12.75"/>
  <cols>
    <col min="1" max="1" width="13.140625" style="27" customWidth="1"/>
    <col min="2" max="2" width="16.5703125" style="27" bestFit="1" customWidth="1"/>
    <col min="3" max="3" width="10" style="27" customWidth="1"/>
    <col min="4" max="4" width="7.7109375" style="27" customWidth="1"/>
    <col min="5" max="5" width="22" style="27" bestFit="1" customWidth="1"/>
    <col min="6" max="6" width="14" style="27" customWidth="1"/>
    <col min="7" max="7" width="9.28515625" style="27" bestFit="1" customWidth="1"/>
    <col min="8" max="8" width="15.42578125" style="4" customWidth="1"/>
    <col min="9" max="256" width="11.42578125" style="4"/>
    <col min="257" max="257" width="11.28515625" style="4" customWidth="1"/>
    <col min="258" max="258" width="16.5703125" style="4" bestFit="1" customWidth="1"/>
    <col min="259" max="259" width="8" style="4" bestFit="1" customWidth="1"/>
    <col min="260" max="260" width="7.7109375" style="4" customWidth="1"/>
    <col min="261" max="261" width="22" style="4" bestFit="1" customWidth="1"/>
    <col min="262" max="262" width="10.42578125" style="4" bestFit="1" customWidth="1"/>
    <col min="263" max="263" width="9.28515625" style="4" bestFit="1" customWidth="1"/>
    <col min="264" max="264" width="13.28515625" style="4" customWidth="1"/>
    <col min="265" max="512" width="11.42578125" style="4"/>
    <col min="513" max="513" width="11.28515625" style="4" customWidth="1"/>
    <col min="514" max="514" width="16.5703125" style="4" bestFit="1" customWidth="1"/>
    <col min="515" max="515" width="8" style="4" bestFit="1" customWidth="1"/>
    <col min="516" max="516" width="7.7109375" style="4" customWidth="1"/>
    <col min="517" max="517" width="22" style="4" bestFit="1" customWidth="1"/>
    <col min="518" max="518" width="10.42578125" style="4" bestFit="1" customWidth="1"/>
    <col min="519" max="519" width="9.28515625" style="4" bestFit="1" customWidth="1"/>
    <col min="520" max="520" width="13.28515625" style="4" customWidth="1"/>
    <col min="521" max="768" width="11.42578125" style="4"/>
    <col min="769" max="769" width="11.28515625" style="4" customWidth="1"/>
    <col min="770" max="770" width="16.5703125" style="4" bestFit="1" customWidth="1"/>
    <col min="771" max="771" width="8" style="4" bestFit="1" customWidth="1"/>
    <col min="772" max="772" width="7.7109375" style="4" customWidth="1"/>
    <col min="773" max="773" width="22" style="4" bestFit="1" customWidth="1"/>
    <col min="774" max="774" width="10.42578125" style="4" bestFit="1" customWidth="1"/>
    <col min="775" max="775" width="9.28515625" style="4" bestFit="1" customWidth="1"/>
    <col min="776" max="776" width="13.28515625" style="4" customWidth="1"/>
    <col min="777" max="1024" width="11.42578125" style="4"/>
    <col min="1025" max="1025" width="11.28515625" style="4" customWidth="1"/>
    <col min="1026" max="1026" width="16.5703125" style="4" bestFit="1" customWidth="1"/>
    <col min="1027" max="1027" width="8" style="4" bestFit="1" customWidth="1"/>
    <col min="1028" max="1028" width="7.7109375" style="4" customWidth="1"/>
    <col min="1029" max="1029" width="22" style="4" bestFit="1" customWidth="1"/>
    <col min="1030" max="1030" width="10.42578125" style="4" bestFit="1" customWidth="1"/>
    <col min="1031" max="1031" width="9.28515625" style="4" bestFit="1" customWidth="1"/>
    <col min="1032" max="1032" width="13.28515625" style="4" customWidth="1"/>
    <col min="1033" max="1280" width="11.42578125" style="4"/>
    <col min="1281" max="1281" width="11.28515625" style="4" customWidth="1"/>
    <col min="1282" max="1282" width="16.5703125" style="4" bestFit="1" customWidth="1"/>
    <col min="1283" max="1283" width="8" style="4" bestFit="1" customWidth="1"/>
    <col min="1284" max="1284" width="7.7109375" style="4" customWidth="1"/>
    <col min="1285" max="1285" width="22" style="4" bestFit="1" customWidth="1"/>
    <col min="1286" max="1286" width="10.42578125" style="4" bestFit="1" customWidth="1"/>
    <col min="1287" max="1287" width="9.28515625" style="4" bestFit="1" customWidth="1"/>
    <col min="1288" max="1288" width="13.28515625" style="4" customWidth="1"/>
    <col min="1289" max="1536" width="11.42578125" style="4"/>
    <col min="1537" max="1537" width="11.28515625" style="4" customWidth="1"/>
    <col min="1538" max="1538" width="16.5703125" style="4" bestFit="1" customWidth="1"/>
    <col min="1539" max="1539" width="8" style="4" bestFit="1" customWidth="1"/>
    <col min="1540" max="1540" width="7.7109375" style="4" customWidth="1"/>
    <col min="1541" max="1541" width="22" style="4" bestFit="1" customWidth="1"/>
    <col min="1542" max="1542" width="10.42578125" style="4" bestFit="1" customWidth="1"/>
    <col min="1543" max="1543" width="9.28515625" style="4" bestFit="1" customWidth="1"/>
    <col min="1544" max="1544" width="13.28515625" style="4" customWidth="1"/>
    <col min="1545" max="1792" width="11.42578125" style="4"/>
    <col min="1793" max="1793" width="11.28515625" style="4" customWidth="1"/>
    <col min="1794" max="1794" width="16.5703125" style="4" bestFit="1" customWidth="1"/>
    <col min="1795" max="1795" width="8" style="4" bestFit="1" customWidth="1"/>
    <col min="1796" max="1796" width="7.7109375" style="4" customWidth="1"/>
    <col min="1797" max="1797" width="22" style="4" bestFit="1" customWidth="1"/>
    <col min="1798" max="1798" width="10.42578125" style="4" bestFit="1" customWidth="1"/>
    <col min="1799" max="1799" width="9.28515625" style="4" bestFit="1" customWidth="1"/>
    <col min="1800" max="1800" width="13.28515625" style="4" customWidth="1"/>
    <col min="1801" max="2048" width="11.42578125" style="4"/>
    <col min="2049" max="2049" width="11.28515625" style="4" customWidth="1"/>
    <col min="2050" max="2050" width="16.5703125" style="4" bestFit="1" customWidth="1"/>
    <col min="2051" max="2051" width="8" style="4" bestFit="1" customWidth="1"/>
    <col min="2052" max="2052" width="7.7109375" style="4" customWidth="1"/>
    <col min="2053" max="2053" width="22" style="4" bestFit="1" customWidth="1"/>
    <col min="2054" max="2054" width="10.42578125" style="4" bestFit="1" customWidth="1"/>
    <col min="2055" max="2055" width="9.28515625" style="4" bestFit="1" customWidth="1"/>
    <col min="2056" max="2056" width="13.28515625" style="4" customWidth="1"/>
    <col min="2057" max="2304" width="11.42578125" style="4"/>
    <col min="2305" max="2305" width="11.28515625" style="4" customWidth="1"/>
    <col min="2306" max="2306" width="16.5703125" style="4" bestFit="1" customWidth="1"/>
    <col min="2307" max="2307" width="8" style="4" bestFit="1" customWidth="1"/>
    <col min="2308" max="2308" width="7.7109375" style="4" customWidth="1"/>
    <col min="2309" max="2309" width="22" style="4" bestFit="1" customWidth="1"/>
    <col min="2310" max="2310" width="10.42578125" style="4" bestFit="1" customWidth="1"/>
    <col min="2311" max="2311" width="9.28515625" style="4" bestFit="1" customWidth="1"/>
    <col min="2312" max="2312" width="13.28515625" style="4" customWidth="1"/>
    <col min="2313" max="2560" width="11.42578125" style="4"/>
    <col min="2561" max="2561" width="11.28515625" style="4" customWidth="1"/>
    <col min="2562" max="2562" width="16.5703125" style="4" bestFit="1" customWidth="1"/>
    <col min="2563" max="2563" width="8" style="4" bestFit="1" customWidth="1"/>
    <col min="2564" max="2564" width="7.7109375" style="4" customWidth="1"/>
    <col min="2565" max="2565" width="22" style="4" bestFit="1" customWidth="1"/>
    <col min="2566" max="2566" width="10.42578125" style="4" bestFit="1" customWidth="1"/>
    <col min="2567" max="2567" width="9.28515625" style="4" bestFit="1" customWidth="1"/>
    <col min="2568" max="2568" width="13.28515625" style="4" customWidth="1"/>
    <col min="2569" max="2816" width="11.42578125" style="4"/>
    <col min="2817" max="2817" width="11.28515625" style="4" customWidth="1"/>
    <col min="2818" max="2818" width="16.5703125" style="4" bestFit="1" customWidth="1"/>
    <col min="2819" max="2819" width="8" style="4" bestFit="1" customWidth="1"/>
    <col min="2820" max="2820" width="7.7109375" style="4" customWidth="1"/>
    <col min="2821" max="2821" width="22" style="4" bestFit="1" customWidth="1"/>
    <col min="2822" max="2822" width="10.42578125" style="4" bestFit="1" customWidth="1"/>
    <col min="2823" max="2823" width="9.28515625" style="4" bestFit="1" customWidth="1"/>
    <col min="2824" max="2824" width="13.28515625" style="4" customWidth="1"/>
    <col min="2825" max="3072" width="11.42578125" style="4"/>
    <col min="3073" max="3073" width="11.28515625" style="4" customWidth="1"/>
    <col min="3074" max="3074" width="16.5703125" style="4" bestFit="1" customWidth="1"/>
    <col min="3075" max="3075" width="8" style="4" bestFit="1" customWidth="1"/>
    <col min="3076" max="3076" width="7.7109375" style="4" customWidth="1"/>
    <col min="3077" max="3077" width="22" style="4" bestFit="1" customWidth="1"/>
    <col min="3078" max="3078" width="10.42578125" style="4" bestFit="1" customWidth="1"/>
    <col min="3079" max="3079" width="9.28515625" style="4" bestFit="1" customWidth="1"/>
    <col min="3080" max="3080" width="13.28515625" style="4" customWidth="1"/>
    <col min="3081" max="3328" width="11.42578125" style="4"/>
    <col min="3329" max="3329" width="11.28515625" style="4" customWidth="1"/>
    <col min="3330" max="3330" width="16.5703125" style="4" bestFit="1" customWidth="1"/>
    <col min="3331" max="3331" width="8" style="4" bestFit="1" customWidth="1"/>
    <col min="3332" max="3332" width="7.7109375" style="4" customWidth="1"/>
    <col min="3333" max="3333" width="22" style="4" bestFit="1" customWidth="1"/>
    <col min="3334" max="3334" width="10.42578125" style="4" bestFit="1" customWidth="1"/>
    <col min="3335" max="3335" width="9.28515625" style="4" bestFit="1" customWidth="1"/>
    <col min="3336" max="3336" width="13.28515625" style="4" customWidth="1"/>
    <col min="3337" max="3584" width="11.42578125" style="4"/>
    <col min="3585" max="3585" width="11.28515625" style="4" customWidth="1"/>
    <col min="3586" max="3586" width="16.5703125" style="4" bestFit="1" customWidth="1"/>
    <col min="3587" max="3587" width="8" style="4" bestFit="1" customWidth="1"/>
    <col min="3588" max="3588" width="7.7109375" style="4" customWidth="1"/>
    <col min="3589" max="3589" width="22" style="4" bestFit="1" customWidth="1"/>
    <col min="3590" max="3590" width="10.42578125" style="4" bestFit="1" customWidth="1"/>
    <col min="3591" max="3591" width="9.28515625" style="4" bestFit="1" customWidth="1"/>
    <col min="3592" max="3592" width="13.28515625" style="4" customWidth="1"/>
    <col min="3593" max="3840" width="11.42578125" style="4"/>
    <col min="3841" max="3841" width="11.28515625" style="4" customWidth="1"/>
    <col min="3842" max="3842" width="16.5703125" style="4" bestFit="1" customWidth="1"/>
    <col min="3843" max="3843" width="8" style="4" bestFit="1" customWidth="1"/>
    <col min="3844" max="3844" width="7.7109375" style="4" customWidth="1"/>
    <col min="3845" max="3845" width="22" style="4" bestFit="1" customWidth="1"/>
    <col min="3846" max="3846" width="10.42578125" style="4" bestFit="1" customWidth="1"/>
    <col min="3847" max="3847" width="9.28515625" style="4" bestFit="1" customWidth="1"/>
    <col min="3848" max="3848" width="13.28515625" style="4" customWidth="1"/>
    <col min="3849" max="4096" width="11.42578125" style="4"/>
    <col min="4097" max="4097" width="11.28515625" style="4" customWidth="1"/>
    <col min="4098" max="4098" width="16.5703125" style="4" bestFit="1" customWidth="1"/>
    <col min="4099" max="4099" width="8" style="4" bestFit="1" customWidth="1"/>
    <col min="4100" max="4100" width="7.7109375" style="4" customWidth="1"/>
    <col min="4101" max="4101" width="22" style="4" bestFit="1" customWidth="1"/>
    <col min="4102" max="4102" width="10.42578125" style="4" bestFit="1" customWidth="1"/>
    <col min="4103" max="4103" width="9.28515625" style="4" bestFit="1" customWidth="1"/>
    <col min="4104" max="4104" width="13.28515625" style="4" customWidth="1"/>
    <col min="4105" max="4352" width="11.42578125" style="4"/>
    <col min="4353" max="4353" width="11.28515625" style="4" customWidth="1"/>
    <col min="4354" max="4354" width="16.5703125" style="4" bestFit="1" customWidth="1"/>
    <col min="4355" max="4355" width="8" style="4" bestFit="1" customWidth="1"/>
    <col min="4356" max="4356" width="7.7109375" style="4" customWidth="1"/>
    <col min="4357" max="4357" width="22" style="4" bestFit="1" customWidth="1"/>
    <col min="4358" max="4358" width="10.42578125" style="4" bestFit="1" customWidth="1"/>
    <col min="4359" max="4359" width="9.28515625" style="4" bestFit="1" customWidth="1"/>
    <col min="4360" max="4360" width="13.28515625" style="4" customWidth="1"/>
    <col min="4361" max="4608" width="11.42578125" style="4"/>
    <col min="4609" max="4609" width="11.28515625" style="4" customWidth="1"/>
    <col min="4610" max="4610" width="16.5703125" style="4" bestFit="1" customWidth="1"/>
    <col min="4611" max="4611" width="8" style="4" bestFit="1" customWidth="1"/>
    <col min="4612" max="4612" width="7.7109375" style="4" customWidth="1"/>
    <col min="4613" max="4613" width="22" style="4" bestFit="1" customWidth="1"/>
    <col min="4614" max="4614" width="10.42578125" style="4" bestFit="1" customWidth="1"/>
    <col min="4615" max="4615" width="9.28515625" style="4" bestFit="1" customWidth="1"/>
    <col min="4616" max="4616" width="13.28515625" style="4" customWidth="1"/>
    <col min="4617" max="4864" width="11.42578125" style="4"/>
    <col min="4865" max="4865" width="11.28515625" style="4" customWidth="1"/>
    <col min="4866" max="4866" width="16.5703125" style="4" bestFit="1" customWidth="1"/>
    <col min="4867" max="4867" width="8" style="4" bestFit="1" customWidth="1"/>
    <col min="4868" max="4868" width="7.7109375" style="4" customWidth="1"/>
    <col min="4869" max="4869" width="22" style="4" bestFit="1" customWidth="1"/>
    <col min="4870" max="4870" width="10.42578125" style="4" bestFit="1" customWidth="1"/>
    <col min="4871" max="4871" width="9.28515625" style="4" bestFit="1" customWidth="1"/>
    <col min="4872" max="4872" width="13.28515625" style="4" customWidth="1"/>
    <col min="4873" max="5120" width="11.42578125" style="4"/>
    <col min="5121" max="5121" width="11.28515625" style="4" customWidth="1"/>
    <col min="5122" max="5122" width="16.5703125" style="4" bestFit="1" customWidth="1"/>
    <col min="5123" max="5123" width="8" style="4" bestFit="1" customWidth="1"/>
    <col min="5124" max="5124" width="7.7109375" style="4" customWidth="1"/>
    <col min="5125" max="5125" width="22" style="4" bestFit="1" customWidth="1"/>
    <col min="5126" max="5126" width="10.42578125" style="4" bestFit="1" customWidth="1"/>
    <col min="5127" max="5127" width="9.28515625" style="4" bestFit="1" customWidth="1"/>
    <col min="5128" max="5128" width="13.28515625" style="4" customWidth="1"/>
    <col min="5129" max="5376" width="11.42578125" style="4"/>
    <col min="5377" max="5377" width="11.28515625" style="4" customWidth="1"/>
    <col min="5378" max="5378" width="16.5703125" style="4" bestFit="1" customWidth="1"/>
    <col min="5379" max="5379" width="8" style="4" bestFit="1" customWidth="1"/>
    <col min="5380" max="5380" width="7.7109375" style="4" customWidth="1"/>
    <col min="5381" max="5381" width="22" style="4" bestFit="1" customWidth="1"/>
    <col min="5382" max="5382" width="10.42578125" style="4" bestFit="1" customWidth="1"/>
    <col min="5383" max="5383" width="9.28515625" style="4" bestFit="1" customWidth="1"/>
    <col min="5384" max="5384" width="13.28515625" style="4" customWidth="1"/>
    <col min="5385" max="5632" width="11.42578125" style="4"/>
    <col min="5633" max="5633" width="11.28515625" style="4" customWidth="1"/>
    <col min="5634" max="5634" width="16.5703125" style="4" bestFit="1" customWidth="1"/>
    <col min="5635" max="5635" width="8" style="4" bestFit="1" customWidth="1"/>
    <col min="5636" max="5636" width="7.7109375" style="4" customWidth="1"/>
    <col min="5637" max="5637" width="22" style="4" bestFit="1" customWidth="1"/>
    <col min="5638" max="5638" width="10.42578125" style="4" bestFit="1" customWidth="1"/>
    <col min="5639" max="5639" width="9.28515625" style="4" bestFit="1" customWidth="1"/>
    <col min="5640" max="5640" width="13.28515625" style="4" customWidth="1"/>
    <col min="5641" max="5888" width="11.42578125" style="4"/>
    <col min="5889" max="5889" width="11.28515625" style="4" customWidth="1"/>
    <col min="5890" max="5890" width="16.5703125" style="4" bestFit="1" customWidth="1"/>
    <col min="5891" max="5891" width="8" style="4" bestFit="1" customWidth="1"/>
    <col min="5892" max="5892" width="7.7109375" style="4" customWidth="1"/>
    <col min="5893" max="5893" width="22" style="4" bestFit="1" customWidth="1"/>
    <col min="5894" max="5894" width="10.42578125" style="4" bestFit="1" customWidth="1"/>
    <col min="5895" max="5895" width="9.28515625" style="4" bestFit="1" customWidth="1"/>
    <col min="5896" max="5896" width="13.28515625" style="4" customWidth="1"/>
    <col min="5897" max="6144" width="11.42578125" style="4"/>
    <col min="6145" max="6145" width="11.28515625" style="4" customWidth="1"/>
    <col min="6146" max="6146" width="16.5703125" style="4" bestFit="1" customWidth="1"/>
    <col min="6147" max="6147" width="8" style="4" bestFit="1" customWidth="1"/>
    <col min="6148" max="6148" width="7.7109375" style="4" customWidth="1"/>
    <col min="6149" max="6149" width="22" style="4" bestFit="1" customWidth="1"/>
    <col min="6150" max="6150" width="10.42578125" style="4" bestFit="1" customWidth="1"/>
    <col min="6151" max="6151" width="9.28515625" style="4" bestFit="1" customWidth="1"/>
    <col min="6152" max="6152" width="13.28515625" style="4" customWidth="1"/>
    <col min="6153" max="6400" width="11.42578125" style="4"/>
    <col min="6401" max="6401" width="11.28515625" style="4" customWidth="1"/>
    <col min="6402" max="6402" width="16.5703125" style="4" bestFit="1" customWidth="1"/>
    <col min="6403" max="6403" width="8" style="4" bestFit="1" customWidth="1"/>
    <col min="6404" max="6404" width="7.7109375" style="4" customWidth="1"/>
    <col min="6405" max="6405" width="22" style="4" bestFit="1" customWidth="1"/>
    <col min="6406" max="6406" width="10.42578125" style="4" bestFit="1" customWidth="1"/>
    <col min="6407" max="6407" width="9.28515625" style="4" bestFit="1" customWidth="1"/>
    <col min="6408" max="6408" width="13.28515625" style="4" customWidth="1"/>
    <col min="6409" max="6656" width="11.42578125" style="4"/>
    <col min="6657" max="6657" width="11.28515625" style="4" customWidth="1"/>
    <col min="6658" max="6658" width="16.5703125" style="4" bestFit="1" customWidth="1"/>
    <col min="6659" max="6659" width="8" style="4" bestFit="1" customWidth="1"/>
    <col min="6660" max="6660" width="7.7109375" style="4" customWidth="1"/>
    <col min="6661" max="6661" width="22" style="4" bestFit="1" customWidth="1"/>
    <col min="6662" max="6662" width="10.42578125" style="4" bestFit="1" customWidth="1"/>
    <col min="6663" max="6663" width="9.28515625" style="4" bestFit="1" customWidth="1"/>
    <col min="6664" max="6664" width="13.28515625" style="4" customWidth="1"/>
    <col min="6665" max="6912" width="11.42578125" style="4"/>
    <col min="6913" max="6913" width="11.28515625" style="4" customWidth="1"/>
    <col min="6914" max="6914" width="16.5703125" style="4" bestFit="1" customWidth="1"/>
    <col min="6915" max="6915" width="8" style="4" bestFit="1" customWidth="1"/>
    <col min="6916" max="6916" width="7.7109375" style="4" customWidth="1"/>
    <col min="6917" max="6917" width="22" style="4" bestFit="1" customWidth="1"/>
    <col min="6918" max="6918" width="10.42578125" style="4" bestFit="1" customWidth="1"/>
    <col min="6919" max="6919" width="9.28515625" style="4" bestFit="1" customWidth="1"/>
    <col min="6920" max="6920" width="13.28515625" style="4" customWidth="1"/>
    <col min="6921" max="7168" width="11.42578125" style="4"/>
    <col min="7169" max="7169" width="11.28515625" style="4" customWidth="1"/>
    <col min="7170" max="7170" width="16.5703125" style="4" bestFit="1" customWidth="1"/>
    <col min="7171" max="7171" width="8" style="4" bestFit="1" customWidth="1"/>
    <col min="7172" max="7172" width="7.7109375" style="4" customWidth="1"/>
    <col min="7173" max="7173" width="22" style="4" bestFit="1" customWidth="1"/>
    <col min="7174" max="7174" width="10.42578125" style="4" bestFit="1" customWidth="1"/>
    <col min="7175" max="7175" width="9.28515625" style="4" bestFit="1" customWidth="1"/>
    <col min="7176" max="7176" width="13.28515625" style="4" customWidth="1"/>
    <col min="7177" max="7424" width="11.42578125" style="4"/>
    <col min="7425" max="7425" width="11.28515625" style="4" customWidth="1"/>
    <col min="7426" max="7426" width="16.5703125" style="4" bestFit="1" customWidth="1"/>
    <col min="7427" max="7427" width="8" style="4" bestFit="1" customWidth="1"/>
    <col min="7428" max="7428" width="7.7109375" style="4" customWidth="1"/>
    <col min="7429" max="7429" width="22" style="4" bestFit="1" customWidth="1"/>
    <col min="7430" max="7430" width="10.42578125" style="4" bestFit="1" customWidth="1"/>
    <col min="7431" max="7431" width="9.28515625" style="4" bestFit="1" customWidth="1"/>
    <col min="7432" max="7432" width="13.28515625" style="4" customWidth="1"/>
    <col min="7433" max="7680" width="11.42578125" style="4"/>
    <col min="7681" max="7681" width="11.28515625" style="4" customWidth="1"/>
    <col min="7682" max="7682" width="16.5703125" style="4" bestFit="1" customWidth="1"/>
    <col min="7683" max="7683" width="8" style="4" bestFit="1" customWidth="1"/>
    <col min="7684" max="7684" width="7.7109375" style="4" customWidth="1"/>
    <col min="7685" max="7685" width="22" style="4" bestFit="1" customWidth="1"/>
    <col min="7686" max="7686" width="10.42578125" style="4" bestFit="1" customWidth="1"/>
    <col min="7687" max="7687" width="9.28515625" style="4" bestFit="1" customWidth="1"/>
    <col min="7688" max="7688" width="13.28515625" style="4" customWidth="1"/>
    <col min="7689" max="7936" width="11.42578125" style="4"/>
    <col min="7937" max="7937" width="11.28515625" style="4" customWidth="1"/>
    <col min="7938" max="7938" width="16.5703125" style="4" bestFit="1" customWidth="1"/>
    <col min="7939" max="7939" width="8" style="4" bestFit="1" customWidth="1"/>
    <col min="7940" max="7940" width="7.7109375" style="4" customWidth="1"/>
    <col min="7941" max="7941" width="22" style="4" bestFit="1" customWidth="1"/>
    <col min="7942" max="7942" width="10.42578125" style="4" bestFit="1" customWidth="1"/>
    <col min="7943" max="7943" width="9.28515625" style="4" bestFit="1" customWidth="1"/>
    <col min="7944" max="7944" width="13.28515625" style="4" customWidth="1"/>
    <col min="7945" max="8192" width="11.42578125" style="4"/>
    <col min="8193" max="8193" width="11.28515625" style="4" customWidth="1"/>
    <col min="8194" max="8194" width="16.5703125" style="4" bestFit="1" customWidth="1"/>
    <col min="8195" max="8195" width="8" style="4" bestFit="1" customWidth="1"/>
    <col min="8196" max="8196" width="7.7109375" style="4" customWidth="1"/>
    <col min="8197" max="8197" width="22" style="4" bestFit="1" customWidth="1"/>
    <col min="8198" max="8198" width="10.42578125" style="4" bestFit="1" customWidth="1"/>
    <col min="8199" max="8199" width="9.28515625" style="4" bestFit="1" customWidth="1"/>
    <col min="8200" max="8200" width="13.28515625" style="4" customWidth="1"/>
    <col min="8201" max="8448" width="11.42578125" style="4"/>
    <col min="8449" max="8449" width="11.28515625" style="4" customWidth="1"/>
    <col min="8450" max="8450" width="16.5703125" style="4" bestFit="1" customWidth="1"/>
    <col min="8451" max="8451" width="8" style="4" bestFit="1" customWidth="1"/>
    <col min="8452" max="8452" width="7.7109375" style="4" customWidth="1"/>
    <col min="8453" max="8453" width="22" style="4" bestFit="1" customWidth="1"/>
    <col min="8454" max="8454" width="10.42578125" style="4" bestFit="1" customWidth="1"/>
    <col min="8455" max="8455" width="9.28515625" style="4" bestFit="1" customWidth="1"/>
    <col min="8456" max="8456" width="13.28515625" style="4" customWidth="1"/>
    <col min="8457" max="8704" width="11.42578125" style="4"/>
    <col min="8705" max="8705" width="11.28515625" style="4" customWidth="1"/>
    <col min="8706" max="8706" width="16.5703125" style="4" bestFit="1" customWidth="1"/>
    <col min="8707" max="8707" width="8" style="4" bestFit="1" customWidth="1"/>
    <col min="8708" max="8708" width="7.7109375" style="4" customWidth="1"/>
    <col min="8709" max="8709" width="22" style="4" bestFit="1" customWidth="1"/>
    <col min="8710" max="8710" width="10.42578125" style="4" bestFit="1" customWidth="1"/>
    <col min="8711" max="8711" width="9.28515625" style="4" bestFit="1" customWidth="1"/>
    <col min="8712" max="8712" width="13.28515625" style="4" customWidth="1"/>
    <col min="8713" max="8960" width="11.42578125" style="4"/>
    <col min="8961" max="8961" width="11.28515625" style="4" customWidth="1"/>
    <col min="8962" max="8962" width="16.5703125" style="4" bestFit="1" customWidth="1"/>
    <col min="8963" max="8963" width="8" style="4" bestFit="1" customWidth="1"/>
    <col min="8964" max="8964" width="7.7109375" style="4" customWidth="1"/>
    <col min="8965" max="8965" width="22" style="4" bestFit="1" customWidth="1"/>
    <col min="8966" max="8966" width="10.42578125" style="4" bestFit="1" customWidth="1"/>
    <col min="8967" max="8967" width="9.28515625" style="4" bestFit="1" customWidth="1"/>
    <col min="8968" max="8968" width="13.28515625" style="4" customWidth="1"/>
    <col min="8969" max="9216" width="11.42578125" style="4"/>
    <col min="9217" max="9217" width="11.28515625" style="4" customWidth="1"/>
    <col min="9218" max="9218" width="16.5703125" style="4" bestFit="1" customWidth="1"/>
    <col min="9219" max="9219" width="8" style="4" bestFit="1" customWidth="1"/>
    <col min="9220" max="9220" width="7.7109375" style="4" customWidth="1"/>
    <col min="9221" max="9221" width="22" style="4" bestFit="1" customWidth="1"/>
    <col min="9222" max="9222" width="10.42578125" style="4" bestFit="1" customWidth="1"/>
    <col min="9223" max="9223" width="9.28515625" style="4" bestFit="1" customWidth="1"/>
    <col min="9224" max="9224" width="13.28515625" style="4" customWidth="1"/>
    <col min="9225" max="9472" width="11.42578125" style="4"/>
    <col min="9473" max="9473" width="11.28515625" style="4" customWidth="1"/>
    <col min="9474" max="9474" width="16.5703125" style="4" bestFit="1" customWidth="1"/>
    <col min="9475" max="9475" width="8" style="4" bestFit="1" customWidth="1"/>
    <col min="9476" max="9476" width="7.7109375" style="4" customWidth="1"/>
    <col min="9477" max="9477" width="22" style="4" bestFit="1" customWidth="1"/>
    <col min="9478" max="9478" width="10.42578125" style="4" bestFit="1" customWidth="1"/>
    <col min="9479" max="9479" width="9.28515625" style="4" bestFit="1" customWidth="1"/>
    <col min="9480" max="9480" width="13.28515625" style="4" customWidth="1"/>
    <col min="9481" max="9728" width="11.42578125" style="4"/>
    <col min="9729" max="9729" width="11.28515625" style="4" customWidth="1"/>
    <col min="9730" max="9730" width="16.5703125" style="4" bestFit="1" customWidth="1"/>
    <col min="9731" max="9731" width="8" style="4" bestFit="1" customWidth="1"/>
    <col min="9732" max="9732" width="7.7109375" style="4" customWidth="1"/>
    <col min="9733" max="9733" width="22" style="4" bestFit="1" customWidth="1"/>
    <col min="9734" max="9734" width="10.42578125" style="4" bestFit="1" customWidth="1"/>
    <col min="9735" max="9735" width="9.28515625" style="4" bestFit="1" customWidth="1"/>
    <col min="9736" max="9736" width="13.28515625" style="4" customWidth="1"/>
    <col min="9737" max="9984" width="11.42578125" style="4"/>
    <col min="9985" max="9985" width="11.28515625" style="4" customWidth="1"/>
    <col min="9986" max="9986" width="16.5703125" style="4" bestFit="1" customWidth="1"/>
    <col min="9987" max="9987" width="8" style="4" bestFit="1" customWidth="1"/>
    <col min="9988" max="9988" width="7.7109375" style="4" customWidth="1"/>
    <col min="9989" max="9989" width="22" style="4" bestFit="1" customWidth="1"/>
    <col min="9990" max="9990" width="10.42578125" style="4" bestFit="1" customWidth="1"/>
    <col min="9991" max="9991" width="9.28515625" style="4" bestFit="1" customWidth="1"/>
    <col min="9992" max="9992" width="13.28515625" style="4" customWidth="1"/>
    <col min="9993" max="10240" width="11.42578125" style="4"/>
    <col min="10241" max="10241" width="11.28515625" style="4" customWidth="1"/>
    <col min="10242" max="10242" width="16.5703125" style="4" bestFit="1" customWidth="1"/>
    <col min="10243" max="10243" width="8" style="4" bestFit="1" customWidth="1"/>
    <col min="10244" max="10244" width="7.7109375" style="4" customWidth="1"/>
    <col min="10245" max="10245" width="22" style="4" bestFit="1" customWidth="1"/>
    <col min="10246" max="10246" width="10.42578125" style="4" bestFit="1" customWidth="1"/>
    <col min="10247" max="10247" width="9.28515625" style="4" bestFit="1" customWidth="1"/>
    <col min="10248" max="10248" width="13.28515625" style="4" customWidth="1"/>
    <col min="10249" max="10496" width="11.42578125" style="4"/>
    <col min="10497" max="10497" width="11.28515625" style="4" customWidth="1"/>
    <col min="10498" max="10498" width="16.5703125" style="4" bestFit="1" customWidth="1"/>
    <col min="10499" max="10499" width="8" style="4" bestFit="1" customWidth="1"/>
    <col min="10500" max="10500" width="7.7109375" style="4" customWidth="1"/>
    <col min="10501" max="10501" width="22" style="4" bestFit="1" customWidth="1"/>
    <col min="10502" max="10502" width="10.42578125" style="4" bestFit="1" customWidth="1"/>
    <col min="10503" max="10503" width="9.28515625" style="4" bestFit="1" customWidth="1"/>
    <col min="10504" max="10504" width="13.28515625" style="4" customWidth="1"/>
    <col min="10505" max="10752" width="11.42578125" style="4"/>
    <col min="10753" max="10753" width="11.28515625" style="4" customWidth="1"/>
    <col min="10754" max="10754" width="16.5703125" style="4" bestFit="1" customWidth="1"/>
    <col min="10755" max="10755" width="8" style="4" bestFit="1" customWidth="1"/>
    <col min="10756" max="10756" width="7.7109375" style="4" customWidth="1"/>
    <col min="10757" max="10757" width="22" style="4" bestFit="1" customWidth="1"/>
    <col min="10758" max="10758" width="10.42578125" style="4" bestFit="1" customWidth="1"/>
    <col min="10759" max="10759" width="9.28515625" style="4" bestFit="1" customWidth="1"/>
    <col min="10760" max="10760" width="13.28515625" style="4" customWidth="1"/>
    <col min="10761" max="11008" width="11.42578125" style="4"/>
    <col min="11009" max="11009" width="11.28515625" style="4" customWidth="1"/>
    <col min="11010" max="11010" width="16.5703125" style="4" bestFit="1" customWidth="1"/>
    <col min="11011" max="11011" width="8" style="4" bestFit="1" customWidth="1"/>
    <col min="11012" max="11012" width="7.7109375" style="4" customWidth="1"/>
    <col min="11013" max="11013" width="22" style="4" bestFit="1" customWidth="1"/>
    <col min="11014" max="11014" width="10.42578125" style="4" bestFit="1" customWidth="1"/>
    <col min="11015" max="11015" width="9.28515625" style="4" bestFit="1" customWidth="1"/>
    <col min="11016" max="11016" width="13.28515625" style="4" customWidth="1"/>
    <col min="11017" max="11264" width="11.42578125" style="4"/>
    <col min="11265" max="11265" width="11.28515625" style="4" customWidth="1"/>
    <col min="11266" max="11266" width="16.5703125" style="4" bestFit="1" customWidth="1"/>
    <col min="11267" max="11267" width="8" style="4" bestFit="1" customWidth="1"/>
    <col min="11268" max="11268" width="7.7109375" style="4" customWidth="1"/>
    <col min="11269" max="11269" width="22" style="4" bestFit="1" customWidth="1"/>
    <col min="11270" max="11270" width="10.42578125" style="4" bestFit="1" customWidth="1"/>
    <col min="11271" max="11271" width="9.28515625" style="4" bestFit="1" customWidth="1"/>
    <col min="11272" max="11272" width="13.28515625" style="4" customWidth="1"/>
    <col min="11273" max="11520" width="11.42578125" style="4"/>
    <col min="11521" max="11521" width="11.28515625" style="4" customWidth="1"/>
    <col min="11522" max="11522" width="16.5703125" style="4" bestFit="1" customWidth="1"/>
    <col min="11523" max="11523" width="8" style="4" bestFit="1" customWidth="1"/>
    <col min="11524" max="11524" width="7.7109375" style="4" customWidth="1"/>
    <col min="11525" max="11525" width="22" style="4" bestFit="1" customWidth="1"/>
    <col min="11526" max="11526" width="10.42578125" style="4" bestFit="1" customWidth="1"/>
    <col min="11527" max="11527" width="9.28515625" style="4" bestFit="1" customWidth="1"/>
    <col min="11528" max="11528" width="13.28515625" style="4" customWidth="1"/>
    <col min="11529" max="11776" width="11.42578125" style="4"/>
    <col min="11777" max="11777" width="11.28515625" style="4" customWidth="1"/>
    <col min="11778" max="11778" width="16.5703125" style="4" bestFit="1" customWidth="1"/>
    <col min="11779" max="11779" width="8" style="4" bestFit="1" customWidth="1"/>
    <col min="11780" max="11780" width="7.7109375" style="4" customWidth="1"/>
    <col min="11781" max="11781" width="22" style="4" bestFit="1" customWidth="1"/>
    <col min="11782" max="11782" width="10.42578125" style="4" bestFit="1" customWidth="1"/>
    <col min="11783" max="11783" width="9.28515625" style="4" bestFit="1" customWidth="1"/>
    <col min="11784" max="11784" width="13.28515625" style="4" customWidth="1"/>
    <col min="11785" max="12032" width="11.42578125" style="4"/>
    <col min="12033" max="12033" width="11.28515625" style="4" customWidth="1"/>
    <col min="12034" max="12034" width="16.5703125" style="4" bestFit="1" customWidth="1"/>
    <col min="12035" max="12035" width="8" style="4" bestFit="1" customWidth="1"/>
    <col min="12036" max="12036" width="7.7109375" style="4" customWidth="1"/>
    <col min="12037" max="12037" width="22" style="4" bestFit="1" customWidth="1"/>
    <col min="12038" max="12038" width="10.42578125" style="4" bestFit="1" customWidth="1"/>
    <col min="12039" max="12039" width="9.28515625" style="4" bestFit="1" customWidth="1"/>
    <col min="12040" max="12040" width="13.28515625" style="4" customWidth="1"/>
    <col min="12041" max="12288" width="11.42578125" style="4"/>
    <col min="12289" max="12289" width="11.28515625" style="4" customWidth="1"/>
    <col min="12290" max="12290" width="16.5703125" style="4" bestFit="1" customWidth="1"/>
    <col min="12291" max="12291" width="8" style="4" bestFit="1" customWidth="1"/>
    <col min="12292" max="12292" width="7.7109375" style="4" customWidth="1"/>
    <col min="12293" max="12293" width="22" style="4" bestFit="1" customWidth="1"/>
    <col min="12294" max="12294" width="10.42578125" style="4" bestFit="1" customWidth="1"/>
    <col min="12295" max="12295" width="9.28515625" style="4" bestFit="1" customWidth="1"/>
    <col min="12296" max="12296" width="13.28515625" style="4" customWidth="1"/>
    <col min="12297" max="12544" width="11.42578125" style="4"/>
    <col min="12545" max="12545" width="11.28515625" style="4" customWidth="1"/>
    <col min="12546" max="12546" width="16.5703125" style="4" bestFit="1" customWidth="1"/>
    <col min="12547" max="12547" width="8" style="4" bestFit="1" customWidth="1"/>
    <col min="12548" max="12548" width="7.7109375" style="4" customWidth="1"/>
    <col min="12549" max="12549" width="22" style="4" bestFit="1" customWidth="1"/>
    <col min="12550" max="12550" width="10.42578125" style="4" bestFit="1" customWidth="1"/>
    <col min="12551" max="12551" width="9.28515625" style="4" bestFit="1" customWidth="1"/>
    <col min="12552" max="12552" width="13.28515625" style="4" customWidth="1"/>
    <col min="12553" max="12800" width="11.42578125" style="4"/>
    <col min="12801" max="12801" width="11.28515625" style="4" customWidth="1"/>
    <col min="12802" max="12802" width="16.5703125" style="4" bestFit="1" customWidth="1"/>
    <col min="12803" max="12803" width="8" style="4" bestFit="1" customWidth="1"/>
    <col min="12804" max="12804" width="7.7109375" style="4" customWidth="1"/>
    <col min="12805" max="12805" width="22" style="4" bestFit="1" customWidth="1"/>
    <col min="12806" max="12806" width="10.42578125" style="4" bestFit="1" customWidth="1"/>
    <col min="12807" max="12807" width="9.28515625" style="4" bestFit="1" customWidth="1"/>
    <col min="12808" max="12808" width="13.28515625" style="4" customWidth="1"/>
    <col min="12809" max="13056" width="11.42578125" style="4"/>
    <col min="13057" max="13057" width="11.28515625" style="4" customWidth="1"/>
    <col min="13058" max="13058" width="16.5703125" style="4" bestFit="1" customWidth="1"/>
    <col min="13059" max="13059" width="8" style="4" bestFit="1" customWidth="1"/>
    <col min="13060" max="13060" width="7.7109375" style="4" customWidth="1"/>
    <col min="13061" max="13061" width="22" style="4" bestFit="1" customWidth="1"/>
    <col min="13062" max="13062" width="10.42578125" style="4" bestFit="1" customWidth="1"/>
    <col min="13063" max="13063" width="9.28515625" style="4" bestFit="1" customWidth="1"/>
    <col min="13064" max="13064" width="13.28515625" style="4" customWidth="1"/>
    <col min="13065" max="13312" width="11.42578125" style="4"/>
    <col min="13313" max="13313" width="11.28515625" style="4" customWidth="1"/>
    <col min="13314" max="13314" width="16.5703125" style="4" bestFit="1" customWidth="1"/>
    <col min="13315" max="13315" width="8" style="4" bestFit="1" customWidth="1"/>
    <col min="13316" max="13316" width="7.7109375" style="4" customWidth="1"/>
    <col min="13317" max="13317" width="22" style="4" bestFit="1" customWidth="1"/>
    <col min="13318" max="13318" width="10.42578125" style="4" bestFit="1" customWidth="1"/>
    <col min="13319" max="13319" width="9.28515625" style="4" bestFit="1" customWidth="1"/>
    <col min="13320" max="13320" width="13.28515625" style="4" customWidth="1"/>
    <col min="13321" max="13568" width="11.42578125" style="4"/>
    <col min="13569" max="13569" width="11.28515625" style="4" customWidth="1"/>
    <col min="13570" max="13570" width="16.5703125" style="4" bestFit="1" customWidth="1"/>
    <col min="13571" max="13571" width="8" style="4" bestFit="1" customWidth="1"/>
    <col min="13572" max="13572" width="7.7109375" style="4" customWidth="1"/>
    <col min="13573" max="13573" width="22" style="4" bestFit="1" customWidth="1"/>
    <col min="13574" max="13574" width="10.42578125" style="4" bestFit="1" customWidth="1"/>
    <col min="13575" max="13575" width="9.28515625" style="4" bestFit="1" customWidth="1"/>
    <col min="13576" max="13576" width="13.28515625" style="4" customWidth="1"/>
    <col min="13577" max="13824" width="11.42578125" style="4"/>
    <col min="13825" max="13825" width="11.28515625" style="4" customWidth="1"/>
    <col min="13826" max="13826" width="16.5703125" style="4" bestFit="1" customWidth="1"/>
    <col min="13827" max="13827" width="8" style="4" bestFit="1" customWidth="1"/>
    <col min="13828" max="13828" width="7.7109375" style="4" customWidth="1"/>
    <col min="13829" max="13829" width="22" style="4" bestFit="1" customWidth="1"/>
    <col min="13830" max="13830" width="10.42578125" style="4" bestFit="1" customWidth="1"/>
    <col min="13831" max="13831" width="9.28515625" style="4" bestFit="1" customWidth="1"/>
    <col min="13832" max="13832" width="13.28515625" style="4" customWidth="1"/>
    <col min="13833" max="14080" width="11.42578125" style="4"/>
    <col min="14081" max="14081" width="11.28515625" style="4" customWidth="1"/>
    <col min="14082" max="14082" width="16.5703125" style="4" bestFit="1" customWidth="1"/>
    <col min="14083" max="14083" width="8" style="4" bestFit="1" customWidth="1"/>
    <col min="14084" max="14084" width="7.7109375" style="4" customWidth="1"/>
    <col min="14085" max="14085" width="22" style="4" bestFit="1" customWidth="1"/>
    <col min="14086" max="14086" width="10.42578125" style="4" bestFit="1" customWidth="1"/>
    <col min="14087" max="14087" width="9.28515625" style="4" bestFit="1" customWidth="1"/>
    <col min="14088" max="14088" width="13.28515625" style="4" customWidth="1"/>
    <col min="14089" max="14336" width="11.42578125" style="4"/>
    <col min="14337" max="14337" width="11.28515625" style="4" customWidth="1"/>
    <col min="14338" max="14338" width="16.5703125" style="4" bestFit="1" customWidth="1"/>
    <col min="14339" max="14339" width="8" style="4" bestFit="1" customWidth="1"/>
    <col min="14340" max="14340" width="7.7109375" style="4" customWidth="1"/>
    <col min="14341" max="14341" width="22" style="4" bestFit="1" customWidth="1"/>
    <col min="14342" max="14342" width="10.42578125" style="4" bestFit="1" customWidth="1"/>
    <col min="14343" max="14343" width="9.28515625" style="4" bestFit="1" customWidth="1"/>
    <col min="14344" max="14344" width="13.28515625" style="4" customWidth="1"/>
    <col min="14345" max="14592" width="11.42578125" style="4"/>
    <col min="14593" max="14593" width="11.28515625" style="4" customWidth="1"/>
    <col min="14594" max="14594" width="16.5703125" style="4" bestFit="1" customWidth="1"/>
    <col min="14595" max="14595" width="8" style="4" bestFit="1" customWidth="1"/>
    <col min="14596" max="14596" width="7.7109375" style="4" customWidth="1"/>
    <col min="14597" max="14597" width="22" style="4" bestFit="1" customWidth="1"/>
    <col min="14598" max="14598" width="10.42578125" style="4" bestFit="1" customWidth="1"/>
    <col min="14599" max="14599" width="9.28515625" style="4" bestFit="1" customWidth="1"/>
    <col min="14600" max="14600" width="13.28515625" style="4" customWidth="1"/>
    <col min="14601" max="14848" width="11.42578125" style="4"/>
    <col min="14849" max="14849" width="11.28515625" style="4" customWidth="1"/>
    <col min="14850" max="14850" width="16.5703125" style="4" bestFit="1" customWidth="1"/>
    <col min="14851" max="14851" width="8" style="4" bestFit="1" customWidth="1"/>
    <col min="14852" max="14852" width="7.7109375" style="4" customWidth="1"/>
    <col min="14853" max="14853" width="22" style="4" bestFit="1" customWidth="1"/>
    <col min="14854" max="14854" width="10.42578125" style="4" bestFit="1" customWidth="1"/>
    <col min="14855" max="14855" width="9.28515625" style="4" bestFit="1" customWidth="1"/>
    <col min="14856" max="14856" width="13.28515625" style="4" customWidth="1"/>
    <col min="14857" max="15104" width="11.42578125" style="4"/>
    <col min="15105" max="15105" width="11.28515625" style="4" customWidth="1"/>
    <col min="15106" max="15106" width="16.5703125" style="4" bestFit="1" customWidth="1"/>
    <col min="15107" max="15107" width="8" style="4" bestFit="1" customWidth="1"/>
    <col min="15108" max="15108" width="7.7109375" style="4" customWidth="1"/>
    <col min="15109" max="15109" width="22" style="4" bestFit="1" customWidth="1"/>
    <col min="15110" max="15110" width="10.42578125" style="4" bestFit="1" customWidth="1"/>
    <col min="15111" max="15111" width="9.28515625" style="4" bestFit="1" customWidth="1"/>
    <col min="15112" max="15112" width="13.28515625" style="4" customWidth="1"/>
    <col min="15113" max="15360" width="11.42578125" style="4"/>
    <col min="15361" max="15361" width="11.28515625" style="4" customWidth="1"/>
    <col min="15362" max="15362" width="16.5703125" style="4" bestFit="1" customWidth="1"/>
    <col min="15363" max="15363" width="8" style="4" bestFit="1" customWidth="1"/>
    <col min="15364" max="15364" width="7.7109375" style="4" customWidth="1"/>
    <col min="15365" max="15365" width="22" style="4" bestFit="1" customWidth="1"/>
    <col min="15366" max="15366" width="10.42578125" style="4" bestFit="1" customWidth="1"/>
    <col min="15367" max="15367" width="9.28515625" style="4" bestFit="1" customWidth="1"/>
    <col min="15368" max="15368" width="13.28515625" style="4" customWidth="1"/>
    <col min="15369" max="15616" width="11.42578125" style="4"/>
    <col min="15617" max="15617" width="11.28515625" style="4" customWidth="1"/>
    <col min="15618" max="15618" width="16.5703125" style="4" bestFit="1" customWidth="1"/>
    <col min="15619" max="15619" width="8" style="4" bestFit="1" customWidth="1"/>
    <col min="15620" max="15620" width="7.7109375" style="4" customWidth="1"/>
    <col min="15621" max="15621" width="22" style="4" bestFit="1" customWidth="1"/>
    <col min="15622" max="15622" width="10.42578125" style="4" bestFit="1" customWidth="1"/>
    <col min="15623" max="15623" width="9.28515625" style="4" bestFit="1" customWidth="1"/>
    <col min="15624" max="15624" width="13.28515625" style="4" customWidth="1"/>
    <col min="15625" max="15872" width="11.42578125" style="4"/>
    <col min="15873" max="15873" width="11.28515625" style="4" customWidth="1"/>
    <col min="15874" max="15874" width="16.5703125" style="4" bestFit="1" customWidth="1"/>
    <col min="15875" max="15875" width="8" style="4" bestFit="1" customWidth="1"/>
    <col min="15876" max="15876" width="7.7109375" style="4" customWidth="1"/>
    <col min="15877" max="15877" width="22" style="4" bestFit="1" customWidth="1"/>
    <col min="15878" max="15878" width="10.42578125" style="4" bestFit="1" customWidth="1"/>
    <col min="15879" max="15879" width="9.28515625" style="4" bestFit="1" customWidth="1"/>
    <col min="15880" max="15880" width="13.28515625" style="4" customWidth="1"/>
    <col min="15881" max="16128" width="11.42578125" style="4"/>
    <col min="16129" max="16129" width="11.28515625" style="4" customWidth="1"/>
    <col min="16130" max="16130" width="16.5703125" style="4" bestFit="1" customWidth="1"/>
    <col min="16131" max="16131" width="8" style="4" bestFit="1" customWidth="1"/>
    <col min="16132" max="16132" width="7.7109375" style="4" customWidth="1"/>
    <col min="16133" max="16133" width="22" style="4" bestFit="1" customWidth="1"/>
    <col min="16134" max="16134" width="10.42578125" style="4" bestFit="1" customWidth="1"/>
    <col min="16135" max="16135" width="9.28515625" style="4" bestFit="1" customWidth="1"/>
    <col min="16136" max="16136" width="13.28515625" style="4" customWidth="1"/>
    <col min="16137" max="16384" width="11.42578125" style="4"/>
  </cols>
  <sheetData>
    <row r="1" spans="1:10" ht="18.75" thickBot="1">
      <c r="A1" s="1" t="s">
        <v>0</v>
      </c>
      <c r="B1" s="2"/>
      <c r="C1" s="2"/>
      <c r="D1" s="2"/>
      <c r="E1" s="2"/>
      <c r="F1" s="2"/>
      <c r="G1" s="3"/>
      <c r="I1" s="5"/>
    </row>
    <row r="2" spans="1:10" ht="18.75" thickBot="1">
      <c r="A2" s="1"/>
      <c r="B2" s="2"/>
      <c r="C2" s="2"/>
      <c r="D2" s="2"/>
      <c r="E2" s="2"/>
      <c r="F2" s="185" t="s">
        <v>1</v>
      </c>
      <c r="G2" s="186"/>
      <c r="H2" s="6">
        <v>3.24</v>
      </c>
      <c r="I2" s="5"/>
    </row>
    <row r="3" spans="1:10" ht="18.75" thickBot="1">
      <c r="A3" s="1"/>
      <c r="B3" s="2"/>
      <c r="C3" s="2"/>
      <c r="D3" s="2"/>
      <c r="E3" s="2"/>
      <c r="F3" s="2"/>
      <c r="G3" s="7"/>
      <c r="H3" s="8"/>
      <c r="I3" s="5"/>
    </row>
    <row r="4" spans="1:10" ht="13.5" thickBot="1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182</v>
      </c>
      <c r="G4" s="12" t="s">
        <v>8</v>
      </c>
      <c r="H4" s="115" t="s">
        <v>9</v>
      </c>
      <c r="I4" s="5"/>
    </row>
    <row r="5" spans="1:10">
      <c r="A5" s="13" t="s">
        <v>10</v>
      </c>
      <c r="B5" s="14">
        <v>105.15</v>
      </c>
      <c r="C5" s="15">
        <v>245.52</v>
      </c>
      <c r="D5" s="14">
        <v>125.66</v>
      </c>
      <c r="E5" s="14">
        <v>30.9</v>
      </c>
      <c r="F5" s="117">
        <v>63.29</v>
      </c>
      <c r="G5" s="16">
        <v>128</v>
      </c>
      <c r="H5" s="111">
        <f>B5+C5+D5+E5+F5*$H$2</f>
        <v>712.28960000000006</v>
      </c>
      <c r="I5" s="5"/>
      <c r="J5" s="17"/>
    </row>
    <row r="6" spans="1:10">
      <c r="A6" s="13" t="s">
        <v>11</v>
      </c>
      <c r="B6" s="14">
        <v>96.57</v>
      </c>
      <c r="C6" s="15">
        <v>214.46</v>
      </c>
      <c r="D6" s="18"/>
      <c r="E6" s="18"/>
      <c r="F6" s="117"/>
      <c r="G6" s="16">
        <v>85.66</v>
      </c>
      <c r="H6" s="112">
        <f t="shared" ref="H6:H16" si="0">B6+C6+D6+E6+F6*$H$2</f>
        <v>311.02999999999997</v>
      </c>
      <c r="I6" s="5"/>
    </row>
    <row r="7" spans="1:10">
      <c r="A7" s="13" t="s">
        <v>12</v>
      </c>
      <c r="B7" s="14">
        <v>72.48</v>
      </c>
      <c r="C7" s="15">
        <v>205.29</v>
      </c>
      <c r="D7" s="18"/>
      <c r="E7" s="18"/>
      <c r="F7" s="117"/>
      <c r="G7" s="16">
        <v>85.86</v>
      </c>
      <c r="H7" s="112">
        <f t="shared" si="0"/>
        <v>277.77</v>
      </c>
      <c r="I7" s="5"/>
    </row>
    <row r="8" spans="1:10">
      <c r="A8" s="13" t="s">
        <v>13</v>
      </c>
      <c r="B8" s="14">
        <v>70.510000000000005</v>
      </c>
      <c r="C8" s="15">
        <v>179.49</v>
      </c>
      <c r="D8" s="18">
        <v>45</v>
      </c>
      <c r="E8" s="18">
        <v>30.9</v>
      </c>
      <c r="F8" s="117">
        <v>63.29</v>
      </c>
      <c r="G8" s="16">
        <v>112</v>
      </c>
      <c r="H8" s="112">
        <f t="shared" si="0"/>
        <v>530.95960000000002</v>
      </c>
      <c r="I8" s="5"/>
    </row>
    <row r="9" spans="1:10">
      <c r="A9" s="13" t="s">
        <v>14</v>
      </c>
      <c r="B9" s="14">
        <v>70.180000000000007</v>
      </c>
      <c r="C9" s="15">
        <v>104.87</v>
      </c>
      <c r="D9" s="18">
        <v>84.14</v>
      </c>
      <c r="E9" s="18"/>
      <c r="F9" s="117"/>
      <c r="G9" s="16">
        <v>79.31</v>
      </c>
      <c r="H9" s="112">
        <f t="shared" si="0"/>
        <v>259.19</v>
      </c>
      <c r="I9" s="5"/>
    </row>
    <row r="10" spans="1:10">
      <c r="A10" s="13" t="s">
        <v>15</v>
      </c>
      <c r="B10" s="14">
        <v>78.010000000000005</v>
      </c>
      <c r="C10" s="15">
        <v>65.540000000000006</v>
      </c>
      <c r="D10" s="18"/>
      <c r="E10" s="18"/>
      <c r="F10" s="117"/>
      <c r="G10" s="16">
        <f>158.62+79.51</f>
        <v>238.13</v>
      </c>
      <c r="H10" s="112">
        <f t="shared" si="0"/>
        <v>143.55000000000001</v>
      </c>
      <c r="I10" s="5"/>
    </row>
    <row r="11" spans="1:10">
      <c r="A11" s="13" t="s">
        <v>16</v>
      </c>
      <c r="B11" s="14">
        <v>71.28</v>
      </c>
      <c r="C11" s="15">
        <v>46.21</v>
      </c>
      <c r="D11" s="18"/>
      <c r="E11" s="18">
        <v>30.9</v>
      </c>
      <c r="F11" s="117">
        <v>63.29</v>
      </c>
      <c r="G11" s="16">
        <v>79.31</v>
      </c>
      <c r="H11" s="112">
        <f t="shared" si="0"/>
        <v>353.44960000000003</v>
      </c>
      <c r="I11" s="5"/>
    </row>
    <row r="12" spans="1:10">
      <c r="A12" s="13" t="s">
        <v>17</v>
      </c>
      <c r="B12" s="14">
        <v>147.13999999999999</v>
      </c>
      <c r="C12" s="15">
        <v>58.79</v>
      </c>
      <c r="D12" s="18">
        <v>141.35</v>
      </c>
      <c r="E12" s="18"/>
      <c r="F12" s="117"/>
      <c r="G12" s="16">
        <f>79.31*3</f>
        <v>237.93</v>
      </c>
      <c r="H12" s="112">
        <f t="shared" si="0"/>
        <v>347.28</v>
      </c>
      <c r="I12" s="5"/>
    </row>
    <row r="13" spans="1:10">
      <c r="A13" s="13" t="s">
        <v>18</v>
      </c>
      <c r="B13" s="14">
        <v>142.22999999999999</v>
      </c>
      <c r="C13" s="15">
        <v>38.42</v>
      </c>
      <c r="D13" s="18"/>
      <c r="E13" s="18"/>
      <c r="F13" s="117"/>
      <c r="G13" s="16">
        <f>79.31*2</f>
        <v>158.62</v>
      </c>
      <c r="H13" s="112">
        <f t="shared" si="0"/>
        <v>180.64999999999998</v>
      </c>
      <c r="I13" s="5"/>
    </row>
    <row r="14" spans="1:10">
      <c r="A14" s="13" t="s">
        <v>19</v>
      </c>
      <c r="B14" s="14">
        <v>114.6</v>
      </c>
      <c r="C14" s="15">
        <v>44.79</v>
      </c>
      <c r="D14" s="18">
        <v>45</v>
      </c>
      <c r="E14" s="18">
        <v>30.9</v>
      </c>
      <c r="F14" s="117">
        <v>63.29</v>
      </c>
      <c r="G14" s="16">
        <f>79.31*2</f>
        <v>158.62</v>
      </c>
      <c r="H14" s="112">
        <f t="shared" si="0"/>
        <v>440.34960000000001</v>
      </c>
      <c r="I14" s="5"/>
    </row>
    <row r="15" spans="1:10">
      <c r="A15" s="13" t="s">
        <v>20</v>
      </c>
      <c r="B15" s="14">
        <v>73.37</v>
      </c>
      <c r="C15" s="15">
        <v>50.38</v>
      </c>
      <c r="D15" s="18">
        <v>275.94</v>
      </c>
      <c r="E15" s="18"/>
      <c r="F15" s="117"/>
      <c r="G15" s="16">
        <f>79.31+83.54</f>
        <v>162.85000000000002</v>
      </c>
      <c r="H15" s="112">
        <f t="shared" si="0"/>
        <v>399.69</v>
      </c>
      <c r="I15" s="5"/>
    </row>
    <row r="16" spans="1:10" ht="13.5" thickBot="1">
      <c r="A16" s="13" t="s">
        <v>21</v>
      </c>
      <c r="B16" s="19">
        <v>73.069999999999993</v>
      </c>
      <c r="C16" s="20">
        <v>88.46</v>
      </c>
      <c r="D16" s="21"/>
      <c r="E16" s="21"/>
      <c r="F16" s="118"/>
      <c r="G16" s="22">
        <f>83.54*2</f>
        <v>167.08</v>
      </c>
      <c r="H16" s="113">
        <f t="shared" si="0"/>
        <v>161.52999999999997</v>
      </c>
      <c r="I16" s="5"/>
    </row>
    <row r="17" spans="1:9" ht="13.5" thickBot="1">
      <c r="A17" s="23" t="s">
        <v>22</v>
      </c>
      <c r="B17" s="114">
        <f>SUM(B5:B16)</f>
        <v>1114.5899999999999</v>
      </c>
      <c r="C17" s="114">
        <f t="shared" ref="C17:G17" si="1">SUM(C5:C16)</f>
        <v>1342.22</v>
      </c>
      <c r="D17" s="114">
        <f t="shared" si="1"/>
        <v>717.08999999999992</v>
      </c>
      <c r="E17" s="114">
        <f t="shared" si="1"/>
        <v>123.6</v>
      </c>
      <c r="F17" s="114">
        <f t="shared" si="1"/>
        <v>253.16</v>
      </c>
      <c r="G17" s="114">
        <f t="shared" si="1"/>
        <v>1693.37</v>
      </c>
      <c r="H17" s="5"/>
      <c r="I17" s="5"/>
    </row>
    <row r="18" spans="1:9">
      <c r="A18" s="3"/>
      <c r="B18" s="3"/>
      <c r="C18" s="3"/>
      <c r="D18" s="3"/>
      <c r="E18" s="3"/>
      <c r="F18" s="3"/>
      <c r="G18" s="3"/>
      <c r="H18" s="5"/>
      <c r="I18" s="5"/>
    </row>
    <row r="19" spans="1:9">
      <c r="A19" s="24"/>
      <c r="B19" s="3"/>
      <c r="C19" s="3"/>
      <c r="D19" s="3"/>
      <c r="E19" s="3"/>
      <c r="F19" s="3"/>
      <c r="G19" s="3"/>
      <c r="H19" s="5"/>
      <c r="I19" s="5"/>
    </row>
    <row r="20" spans="1:9">
      <c r="A20" s="25" t="s">
        <v>23</v>
      </c>
      <c r="B20" s="26"/>
      <c r="C20" s="3"/>
      <c r="D20" s="3"/>
      <c r="E20" s="3"/>
      <c r="F20" s="3"/>
      <c r="G20" s="3"/>
      <c r="H20" s="5"/>
      <c r="I20" s="5"/>
    </row>
    <row r="21" spans="1:9">
      <c r="A21" s="25" t="s">
        <v>24</v>
      </c>
    </row>
    <row r="22" spans="1:9">
      <c r="A22" s="25" t="s">
        <v>180</v>
      </c>
    </row>
    <row r="23" spans="1:9">
      <c r="A23" s="28"/>
    </row>
    <row r="24" spans="1:9" ht="13.5" thickBot="1">
      <c r="A24" s="28"/>
      <c r="B24" s="28" t="s">
        <v>25</v>
      </c>
    </row>
    <row r="25" spans="1:9" ht="13.5" thickBot="1">
      <c r="A25" s="28"/>
      <c r="B25" s="107" t="s">
        <v>3</v>
      </c>
      <c r="C25" s="108" t="s">
        <v>4</v>
      </c>
      <c r="D25" s="108" t="s">
        <v>5</v>
      </c>
      <c r="E25" s="108" t="s">
        <v>6</v>
      </c>
      <c r="F25" s="108" t="s">
        <v>7</v>
      </c>
      <c r="G25" s="109" t="s">
        <v>8</v>
      </c>
    </row>
    <row r="26" spans="1:9">
      <c r="B26" s="106">
        <v>0.05</v>
      </c>
      <c r="C26" s="106">
        <v>0.12</v>
      </c>
      <c r="D26" s="106">
        <v>0.08</v>
      </c>
      <c r="E26" s="106">
        <v>0.03</v>
      </c>
      <c r="F26" s="106">
        <v>0.02</v>
      </c>
      <c r="G26" s="106">
        <v>0.14000000000000001</v>
      </c>
    </row>
    <row r="29" spans="1:9" ht="15">
      <c r="B29" s="29" t="s">
        <v>181</v>
      </c>
    </row>
    <row r="30" spans="1:9" ht="13.5" thickBot="1"/>
    <row r="31" spans="1:9" ht="13.5" thickBot="1">
      <c r="B31" s="107" t="s">
        <v>3</v>
      </c>
      <c r="C31" s="108" t="s">
        <v>4</v>
      </c>
      <c r="D31" s="108" t="s">
        <v>5</v>
      </c>
      <c r="E31" s="108" t="s">
        <v>6</v>
      </c>
      <c r="F31" s="108" t="s">
        <v>7</v>
      </c>
      <c r="G31" s="109" t="s">
        <v>8</v>
      </c>
    </row>
    <row r="32" spans="1:9">
      <c r="B32" s="116">
        <f>B17+B17*B26</f>
        <v>1170.3194999999998</v>
      </c>
      <c r="C32" s="116">
        <f t="shared" ref="C32:G32" si="2">C17+C17*C26</f>
        <v>1503.2864</v>
      </c>
      <c r="D32" s="116">
        <f t="shared" si="2"/>
        <v>774.45719999999994</v>
      </c>
      <c r="E32" s="116">
        <f t="shared" si="2"/>
        <v>127.30799999999999</v>
      </c>
      <c r="F32" s="116">
        <f t="shared" si="2"/>
        <v>258.22320000000002</v>
      </c>
      <c r="G32" s="116">
        <f t="shared" si="2"/>
        <v>1930.4417999999998</v>
      </c>
    </row>
  </sheetData>
  <mergeCells count="1">
    <mergeCell ref="F2:G2"/>
  </mergeCells>
  <hyperlinks>
    <hyperlink ref="F2" r:id="rId1" display="Tipo de Cambio" xr:uid="{00000000-0004-0000-0200-000000000000}"/>
  </hyperlinks>
  <pageMargins left="0.7" right="0.7" top="0.75" bottom="0.75" header="0.3" footer="0.3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D28"/>
  <sheetViews>
    <sheetView workbookViewId="0">
      <selection activeCell="E19" sqref="E19"/>
    </sheetView>
  </sheetViews>
  <sheetFormatPr baseColWidth="10" defaultRowHeight="15"/>
  <cols>
    <col min="1" max="1" width="18.7109375" customWidth="1"/>
    <col min="2" max="2" width="11.85546875" bestFit="1" customWidth="1"/>
  </cols>
  <sheetData>
    <row r="4" spans="2:4" ht="15.75" thickBot="1"/>
    <row r="5" spans="2:4" ht="15.75" thickBot="1">
      <c r="B5" s="103" t="s">
        <v>205</v>
      </c>
      <c r="C5" s="103" t="s">
        <v>204</v>
      </c>
      <c r="D5" s="103" t="s">
        <v>206</v>
      </c>
    </row>
    <row r="6" spans="2:4">
      <c r="B6" s="120">
        <f ca="1">RAND()</f>
        <v>0.32807972974991328</v>
      </c>
      <c r="C6" s="120">
        <f ca="1">RANDBETWEEN(0,20)</f>
        <v>6</v>
      </c>
      <c r="D6" s="120">
        <f ca="1">RANDBETWEEN(750,1820)</f>
        <v>1597</v>
      </c>
    </row>
    <row r="7" spans="2:4">
      <c r="B7" s="101">
        <f t="shared" ref="B7:B15" ca="1" si="0">RAND()</f>
        <v>0.51282227624839527</v>
      </c>
      <c r="C7" s="101">
        <f t="shared" ref="C7:C15" ca="1" si="1">RANDBETWEEN(0,20)</f>
        <v>11</v>
      </c>
      <c r="D7" s="101">
        <f t="shared" ref="D7:D15" ca="1" si="2">RANDBETWEEN(750,1820)</f>
        <v>1673</v>
      </c>
    </row>
    <row r="8" spans="2:4">
      <c r="B8" s="101">
        <f t="shared" ca="1" si="0"/>
        <v>0.61702368632368565</v>
      </c>
      <c r="C8" s="101">
        <f t="shared" ca="1" si="1"/>
        <v>10</v>
      </c>
      <c r="D8" s="101">
        <f t="shared" ca="1" si="2"/>
        <v>1707</v>
      </c>
    </row>
    <row r="9" spans="2:4">
      <c r="B9" s="101">
        <f t="shared" ca="1" si="0"/>
        <v>0.54003472977892764</v>
      </c>
      <c r="C9" s="101">
        <f t="shared" ca="1" si="1"/>
        <v>13</v>
      </c>
      <c r="D9" s="101">
        <f t="shared" ca="1" si="2"/>
        <v>1539</v>
      </c>
    </row>
    <row r="10" spans="2:4">
      <c r="B10" s="101">
        <f t="shared" ca="1" si="0"/>
        <v>0.80633433338726213</v>
      </c>
      <c r="C10" s="101">
        <f t="shared" ca="1" si="1"/>
        <v>8</v>
      </c>
      <c r="D10" s="101">
        <f t="shared" ca="1" si="2"/>
        <v>849</v>
      </c>
    </row>
    <row r="11" spans="2:4">
      <c r="B11" s="101">
        <f t="shared" ca="1" si="0"/>
        <v>0.75450073904051929</v>
      </c>
      <c r="C11" s="101">
        <f t="shared" ca="1" si="1"/>
        <v>9</v>
      </c>
      <c r="D11" s="101">
        <f t="shared" ca="1" si="2"/>
        <v>1111</v>
      </c>
    </row>
    <row r="12" spans="2:4">
      <c r="B12" s="101">
        <f t="shared" ca="1" si="0"/>
        <v>0.64972495666425334</v>
      </c>
      <c r="C12" s="101">
        <f t="shared" ca="1" si="1"/>
        <v>2</v>
      </c>
      <c r="D12" s="101">
        <f t="shared" ca="1" si="2"/>
        <v>1587</v>
      </c>
    </row>
    <row r="13" spans="2:4">
      <c r="B13" s="101">
        <f t="shared" ca="1" si="0"/>
        <v>3.4544591931121138E-2</v>
      </c>
      <c r="C13" s="101">
        <f t="shared" ca="1" si="1"/>
        <v>3</v>
      </c>
      <c r="D13" s="101">
        <f t="shared" ca="1" si="2"/>
        <v>962</v>
      </c>
    </row>
    <row r="14" spans="2:4">
      <c r="B14" s="101">
        <f t="shared" ca="1" si="0"/>
        <v>0.90488984461302535</v>
      </c>
      <c r="C14" s="101">
        <f t="shared" ca="1" si="1"/>
        <v>6</v>
      </c>
      <c r="D14" s="101">
        <f t="shared" ca="1" si="2"/>
        <v>1417</v>
      </c>
    </row>
    <row r="15" spans="2:4" ht="15.75" thickBot="1">
      <c r="B15" s="102">
        <f t="shared" ca="1" si="0"/>
        <v>0.23188357410350746</v>
      </c>
      <c r="C15" s="102">
        <f t="shared" ca="1" si="1"/>
        <v>12</v>
      </c>
      <c r="D15" s="102">
        <f t="shared" ca="1" si="2"/>
        <v>1066</v>
      </c>
    </row>
    <row r="17" spans="1:4">
      <c r="A17" s="68" t="s">
        <v>178</v>
      </c>
      <c r="B17" s="104">
        <f ca="1">MIN(B6:B15)</f>
        <v>3.4544591931121138E-2</v>
      </c>
      <c r="C17" s="104">
        <f t="shared" ref="C17:D17" ca="1" si="3">MIN(C6:C15)</f>
        <v>2</v>
      </c>
      <c r="D17" s="104">
        <f t="shared" ca="1" si="3"/>
        <v>849</v>
      </c>
    </row>
    <row r="18" spans="1:4">
      <c r="A18" s="68" t="s">
        <v>179</v>
      </c>
      <c r="B18" s="104">
        <f ca="1">MAX(B6:B15)</f>
        <v>0.90488984461302535</v>
      </c>
      <c r="C18" s="104">
        <f t="shared" ref="C18:D18" ca="1" si="4">MAX(C6:C15)</f>
        <v>13</v>
      </c>
      <c r="D18" s="104">
        <f t="shared" ca="1" si="4"/>
        <v>1707</v>
      </c>
    </row>
    <row r="19" spans="1:4">
      <c r="A19" s="68" t="s">
        <v>113</v>
      </c>
      <c r="B19" s="104">
        <f ca="1">SUM(B6:B15)</f>
        <v>5.3798384618406114</v>
      </c>
      <c r="C19" s="104">
        <f t="shared" ref="C19:D19" ca="1" si="5">SUM(C6:C15)</f>
        <v>80</v>
      </c>
      <c r="D19" s="104">
        <f t="shared" ca="1" si="5"/>
        <v>13508</v>
      </c>
    </row>
    <row r="20" spans="1:4">
      <c r="A20" s="68" t="s">
        <v>142</v>
      </c>
      <c r="B20" s="104">
        <f ca="1">AVERAGE(B6:B15)</f>
        <v>0.53798384618406114</v>
      </c>
      <c r="C20" s="104">
        <f t="shared" ref="C20:D20" ca="1" si="6">AVERAGE(C6:C15)</f>
        <v>8</v>
      </c>
      <c r="D20" s="104">
        <f t="shared" ca="1" si="6"/>
        <v>1350.8</v>
      </c>
    </row>
    <row r="21" spans="1:4">
      <c r="A21" s="119" t="s">
        <v>184</v>
      </c>
      <c r="B21" s="104">
        <f ca="1">MEDIAN(B6:B15)</f>
        <v>0.5785292080513067</v>
      </c>
      <c r="C21" s="104">
        <f t="shared" ref="C21:D21" ca="1" si="7">MEDIAN(C6:C15)</f>
        <v>8.5</v>
      </c>
      <c r="D21" s="104">
        <f t="shared" ca="1" si="7"/>
        <v>1478</v>
      </c>
    </row>
    <row r="22" spans="1:4">
      <c r="A22" s="119" t="s">
        <v>185</v>
      </c>
      <c r="B22" s="104">
        <f ca="1">VAR(B6:B15)</f>
        <v>7.3787826752211252E-2</v>
      </c>
      <c r="C22" s="104">
        <f t="shared" ref="C22:D22" ca="1" si="8">VAR(C6:C15)</f>
        <v>13.777777777777779</v>
      </c>
      <c r="D22" s="104">
        <f t="shared" ca="1" si="8"/>
        <v>103164.62222222239</v>
      </c>
    </row>
    <row r="23" spans="1:4">
      <c r="A23" s="119" t="s">
        <v>186</v>
      </c>
      <c r="B23" s="104">
        <f ca="1">STDEV(B6:B15)</f>
        <v>0.27163914804794109</v>
      </c>
      <c r="C23" s="104">
        <f t="shared" ref="C23:D23" ca="1" si="9">STDEV(C6:C15)</f>
        <v>3.711842908553348</v>
      </c>
      <c r="D23" s="104">
        <f t="shared" ca="1" si="9"/>
        <v>321.19250025836902</v>
      </c>
    </row>
    <row r="24" spans="1:4">
      <c r="A24" s="119" t="s">
        <v>187</v>
      </c>
      <c r="B24" s="104">
        <f ca="1">_xlfn.PERCENTILE.INC(B6:B15,0.67)</f>
        <v>0.65286823013554129</v>
      </c>
      <c r="C24" s="104">
        <f t="shared" ref="C24:D24" ca="1" si="10">_xlfn.PERCENTILE.INC(C6:C15,0.67)</f>
        <v>10.030000000000001</v>
      </c>
      <c r="D24" s="104">
        <f t="shared" ca="1" si="10"/>
        <v>1587.3</v>
      </c>
    </row>
    <row r="25" spans="1:4">
      <c r="A25" s="119" t="s">
        <v>188</v>
      </c>
      <c r="B25" s="104">
        <f ca="1">_xlfn.PERCENTILE.INC(B6:B15,0.75)</f>
        <v>0.72830679344645277</v>
      </c>
      <c r="C25" s="104">
        <f t="shared" ref="C25:D25" ca="1" si="11">_xlfn.PERCENTILE.INC(C6:C15,0.75)</f>
        <v>10.75</v>
      </c>
      <c r="D25" s="104">
        <f t="shared" ca="1" si="11"/>
        <v>1594.5</v>
      </c>
    </row>
    <row r="26" spans="1:4">
      <c r="A26" s="119" t="s">
        <v>189</v>
      </c>
      <c r="B26" s="104">
        <f ca="1">_xlfn.PERCENTILE.INC(B6:B15,0.2)</f>
        <v>0.30884049862063212</v>
      </c>
      <c r="C26" s="104">
        <f t="shared" ref="C26:D26" ca="1" si="12">_xlfn.PERCENTILE.INC(C6:C15,0.2)</f>
        <v>5.3999999999999995</v>
      </c>
      <c r="D26" s="104">
        <f t="shared" ca="1" si="12"/>
        <v>1045.2</v>
      </c>
    </row>
    <row r="27" spans="1:4">
      <c r="A27" s="119" t="s">
        <v>190</v>
      </c>
      <c r="B27" s="104">
        <f ca="1">B23/B20%</f>
        <v>50.492064022867488</v>
      </c>
      <c r="C27" s="104">
        <f t="shared" ref="C27:D27" ca="1" si="13">C23/C20%</f>
        <v>46.398036356916847</v>
      </c>
      <c r="D27" s="104">
        <f t="shared" ca="1" si="13"/>
        <v>23.777946421259184</v>
      </c>
    </row>
    <row r="28" spans="1:4">
      <c r="A28" s="119" t="s">
        <v>191</v>
      </c>
      <c r="B28" s="104">
        <f ca="1">SKEW(B6:B15)</f>
        <v>-0.5875070297462871</v>
      </c>
      <c r="C28" s="104">
        <f t="shared" ref="C28:D28" ca="1" si="14">SKEW(C6:C15)</f>
        <v>-0.35848638912602238</v>
      </c>
      <c r="D28" s="104">
        <f t="shared" ca="1" si="14"/>
        <v>-0.45401803676256058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01"/>
  <sheetViews>
    <sheetView workbookViewId="0">
      <selection activeCell="E19" sqref="E19"/>
    </sheetView>
  </sheetViews>
  <sheetFormatPr baseColWidth="10" defaultRowHeight="15"/>
  <cols>
    <col min="1" max="1" width="8.42578125" customWidth="1"/>
    <col min="2" max="2" width="11.85546875" bestFit="1" customWidth="1"/>
    <col min="4" max="4" width="15.85546875" customWidth="1"/>
    <col min="7" max="11" width="10.140625" customWidth="1"/>
  </cols>
  <sheetData>
    <row r="1" spans="1:11" ht="15.75" thickBot="1">
      <c r="A1" s="87" t="s">
        <v>192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</row>
    <row r="2" spans="1:11" ht="15.75" thickBot="1">
      <c r="A2">
        <v>1448</v>
      </c>
      <c r="B2" s="187" t="s">
        <v>210</v>
      </c>
      <c r="C2" s="189"/>
      <c r="D2" s="188"/>
      <c r="G2">
        <v>1650</v>
      </c>
      <c r="H2">
        <v>812</v>
      </c>
      <c r="I2">
        <v>1695</v>
      </c>
      <c r="J2">
        <v>1781</v>
      </c>
      <c r="K2">
        <v>892</v>
      </c>
    </row>
    <row r="3" spans="1:11">
      <c r="A3">
        <v>816</v>
      </c>
      <c r="C3" s="68" t="s">
        <v>193</v>
      </c>
      <c r="D3">
        <f>AVERAGE(Ingreso)</f>
        <v>1574.84</v>
      </c>
      <c r="G3">
        <v>1119</v>
      </c>
      <c r="H3">
        <v>1943</v>
      </c>
      <c r="I3">
        <v>2271</v>
      </c>
      <c r="J3">
        <v>2095</v>
      </c>
      <c r="K3">
        <v>1195</v>
      </c>
    </row>
    <row r="4" spans="1:11">
      <c r="A4">
        <v>1130</v>
      </c>
      <c r="C4" s="68" t="s">
        <v>194</v>
      </c>
      <c r="D4">
        <f>VAR(Ingreso)</f>
        <v>218736.75002502103</v>
      </c>
      <c r="G4">
        <v>2305</v>
      </c>
      <c r="H4">
        <v>965</v>
      </c>
      <c r="I4">
        <v>2234</v>
      </c>
      <c r="J4">
        <v>2142</v>
      </c>
      <c r="K4">
        <v>2021</v>
      </c>
    </row>
    <row r="5" spans="1:11">
      <c r="A5">
        <v>1246</v>
      </c>
      <c r="C5" s="68" t="s">
        <v>195</v>
      </c>
      <c r="D5" s="110">
        <f>STDEV(Ingreso)</f>
        <v>467.69300831316798</v>
      </c>
      <c r="G5">
        <v>2341</v>
      </c>
      <c r="H5">
        <v>1965</v>
      </c>
      <c r="I5">
        <v>1496</v>
      </c>
      <c r="J5">
        <v>2383</v>
      </c>
      <c r="K5">
        <v>807</v>
      </c>
    </row>
    <row r="6" spans="1:11">
      <c r="A6">
        <v>1989</v>
      </c>
      <c r="C6" s="68" t="s">
        <v>203</v>
      </c>
      <c r="D6">
        <f>COUNT(Ingreso)</f>
        <v>1200</v>
      </c>
      <c r="G6">
        <v>2282</v>
      </c>
      <c r="H6">
        <v>2352</v>
      </c>
      <c r="I6">
        <v>1743</v>
      </c>
      <c r="J6">
        <v>1655</v>
      </c>
      <c r="K6">
        <v>1110</v>
      </c>
    </row>
    <row r="7" spans="1:11">
      <c r="A7">
        <v>2147</v>
      </c>
      <c r="C7" s="68" t="s">
        <v>208</v>
      </c>
      <c r="D7">
        <v>150</v>
      </c>
      <c r="G7">
        <v>1061</v>
      </c>
      <c r="H7">
        <v>2352</v>
      </c>
      <c r="I7">
        <v>1687</v>
      </c>
      <c r="J7">
        <v>1603</v>
      </c>
      <c r="K7">
        <v>2304</v>
      </c>
    </row>
    <row r="8" spans="1:11">
      <c r="A8">
        <v>1051</v>
      </c>
      <c r="C8" s="68" t="s">
        <v>207</v>
      </c>
      <c r="D8">
        <v>0.95</v>
      </c>
      <c r="G8">
        <v>1181</v>
      </c>
      <c r="H8">
        <v>854</v>
      </c>
      <c r="I8">
        <v>1117</v>
      </c>
      <c r="J8">
        <v>1248</v>
      </c>
      <c r="K8">
        <v>2229</v>
      </c>
    </row>
    <row r="9" spans="1:11">
      <c r="A9">
        <v>1058</v>
      </c>
      <c r="C9" s="68" t="s">
        <v>209</v>
      </c>
      <c r="D9">
        <f>NORMSINV(1-(1-D8)/2)</f>
        <v>1.9599639845400536</v>
      </c>
      <c r="G9">
        <v>1538</v>
      </c>
      <c r="H9">
        <v>1403</v>
      </c>
      <c r="I9">
        <v>1892</v>
      </c>
      <c r="J9">
        <v>1377</v>
      </c>
      <c r="K9">
        <v>1778</v>
      </c>
    </row>
    <row r="10" spans="1:11">
      <c r="A10">
        <v>2231</v>
      </c>
      <c r="G10">
        <v>751</v>
      </c>
      <c r="H10">
        <v>1270</v>
      </c>
      <c r="I10">
        <v>756</v>
      </c>
      <c r="J10">
        <v>1653</v>
      </c>
      <c r="K10">
        <v>1396</v>
      </c>
    </row>
    <row r="11" spans="1:11">
      <c r="A11">
        <v>2106</v>
      </c>
      <c r="G11">
        <v>1057</v>
      </c>
      <c r="H11">
        <v>1212</v>
      </c>
      <c r="I11">
        <v>2124</v>
      </c>
      <c r="J11">
        <v>1831</v>
      </c>
      <c r="K11">
        <v>1919</v>
      </c>
    </row>
    <row r="12" spans="1:11" ht="15.75" thickBot="1">
      <c r="A12">
        <v>1030</v>
      </c>
      <c r="G12">
        <v>2353</v>
      </c>
      <c r="H12">
        <v>1709</v>
      </c>
      <c r="I12">
        <v>1828</v>
      </c>
      <c r="J12">
        <v>1876</v>
      </c>
      <c r="K12">
        <v>1086</v>
      </c>
    </row>
    <row r="13" spans="1:11" ht="15.75" thickBot="1">
      <c r="A13">
        <v>1164</v>
      </c>
      <c r="C13" s="187" t="s">
        <v>196</v>
      </c>
      <c r="D13" s="188"/>
      <c r="G13">
        <v>2069</v>
      </c>
      <c r="H13">
        <v>1094</v>
      </c>
      <c r="I13">
        <v>1783</v>
      </c>
      <c r="J13">
        <v>1146</v>
      </c>
      <c r="K13">
        <v>1251</v>
      </c>
    </row>
    <row r="14" spans="1:11">
      <c r="A14">
        <v>1055</v>
      </c>
      <c r="C14" s="68" t="s">
        <v>193</v>
      </c>
      <c r="D14">
        <f>AVERAGE(G2:G37)</f>
        <v>1474.5833333333333</v>
      </c>
      <c r="F14" s="122"/>
      <c r="G14">
        <v>1091</v>
      </c>
      <c r="H14">
        <v>796</v>
      </c>
      <c r="I14">
        <v>982</v>
      </c>
      <c r="J14">
        <v>1327</v>
      </c>
      <c r="K14">
        <v>1136</v>
      </c>
    </row>
    <row r="15" spans="1:11">
      <c r="A15">
        <v>812</v>
      </c>
      <c r="C15" s="68" t="s">
        <v>194</v>
      </c>
      <c r="D15">
        <f>VAR(G2:G37)</f>
        <v>284437.90714285715</v>
      </c>
      <c r="G15">
        <v>1901</v>
      </c>
      <c r="H15">
        <v>1915</v>
      </c>
      <c r="I15">
        <v>2029</v>
      </c>
      <c r="J15">
        <v>2157</v>
      </c>
      <c r="K15">
        <v>983</v>
      </c>
    </row>
    <row r="16" spans="1:11" ht="15.75" thickBot="1">
      <c r="A16">
        <v>2381</v>
      </c>
      <c r="C16" s="68" t="s">
        <v>195</v>
      </c>
      <c r="D16">
        <f>STDEV(G2:G37)</f>
        <v>533.32720457788116</v>
      </c>
      <c r="G16">
        <v>1914</v>
      </c>
      <c r="H16">
        <v>937</v>
      </c>
      <c r="I16">
        <v>1880</v>
      </c>
      <c r="J16">
        <v>973</v>
      </c>
      <c r="K16">
        <v>1384</v>
      </c>
    </row>
    <row r="17" spans="1:11" ht="15.75" thickBot="1">
      <c r="A17">
        <v>1733</v>
      </c>
      <c r="C17" s="68" t="s">
        <v>202</v>
      </c>
      <c r="D17">
        <f>(D6*D9^2*D4)/((D6-1)*D7^2+D9^2*D4)</f>
        <v>36.247403222927417</v>
      </c>
      <c r="E17" s="121">
        <f>ROUND(D17,0)</f>
        <v>36</v>
      </c>
      <c r="G17">
        <v>1740</v>
      </c>
      <c r="H17">
        <v>1646</v>
      </c>
      <c r="I17">
        <v>1751</v>
      </c>
      <c r="J17">
        <v>1650</v>
      </c>
      <c r="K17">
        <v>2063</v>
      </c>
    </row>
    <row r="18" spans="1:11">
      <c r="A18">
        <v>1660</v>
      </c>
      <c r="G18">
        <v>1547</v>
      </c>
      <c r="H18">
        <v>1085</v>
      </c>
      <c r="I18">
        <v>1656</v>
      </c>
      <c r="J18">
        <v>2229</v>
      </c>
      <c r="K18">
        <v>1967</v>
      </c>
    </row>
    <row r="19" spans="1:11">
      <c r="A19">
        <v>950</v>
      </c>
      <c r="G19">
        <v>1488</v>
      </c>
      <c r="H19">
        <v>2096</v>
      </c>
      <c r="I19">
        <v>2094</v>
      </c>
      <c r="J19">
        <v>2062</v>
      </c>
      <c r="K19">
        <v>2346</v>
      </c>
    </row>
    <row r="20" spans="1:11">
      <c r="A20">
        <v>1751</v>
      </c>
      <c r="G20">
        <v>2303</v>
      </c>
      <c r="H20">
        <v>1159</v>
      </c>
      <c r="I20">
        <v>1658</v>
      </c>
      <c r="J20">
        <v>2285</v>
      </c>
      <c r="K20">
        <v>946</v>
      </c>
    </row>
    <row r="21" spans="1:11">
      <c r="A21">
        <v>2138</v>
      </c>
      <c r="G21">
        <v>886</v>
      </c>
      <c r="H21">
        <v>2347</v>
      </c>
      <c r="I21">
        <v>1394</v>
      </c>
      <c r="J21">
        <v>2234</v>
      </c>
      <c r="K21">
        <v>2101</v>
      </c>
    </row>
    <row r="22" spans="1:11">
      <c r="A22">
        <v>1919</v>
      </c>
      <c r="G22">
        <v>1004</v>
      </c>
      <c r="H22">
        <v>801</v>
      </c>
      <c r="I22">
        <v>2383</v>
      </c>
      <c r="J22">
        <v>1154</v>
      </c>
      <c r="K22">
        <v>1943</v>
      </c>
    </row>
    <row r="23" spans="1:11">
      <c r="A23">
        <v>2348</v>
      </c>
      <c r="G23">
        <v>885</v>
      </c>
      <c r="H23">
        <v>2303</v>
      </c>
      <c r="I23">
        <v>2297</v>
      </c>
      <c r="J23">
        <v>1758</v>
      </c>
      <c r="K23">
        <v>826</v>
      </c>
    </row>
    <row r="24" spans="1:11">
      <c r="A24">
        <v>2237</v>
      </c>
      <c r="G24">
        <v>811</v>
      </c>
      <c r="H24">
        <v>1127</v>
      </c>
      <c r="I24">
        <v>2247</v>
      </c>
      <c r="J24">
        <v>1181</v>
      </c>
      <c r="K24">
        <v>2161</v>
      </c>
    </row>
    <row r="25" spans="1:11">
      <c r="A25">
        <v>1398</v>
      </c>
      <c r="G25">
        <v>2120</v>
      </c>
      <c r="H25">
        <v>1850</v>
      </c>
      <c r="I25">
        <v>1057</v>
      </c>
      <c r="J25">
        <v>1415</v>
      </c>
      <c r="K25">
        <v>2240</v>
      </c>
    </row>
    <row r="26" spans="1:11">
      <c r="A26">
        <v>1903</v>
      </c>
      <c r="G26">
        <v>1491</v>
      </c>
      <c r="H26">
        <v>2400</v>
      </c>
      <c r="I26">
        <v>1266</v>
      </c>
      <c r="J26">
        <v>1205</v>
      </c>
      <c r="K26">
        <v>1233</v>
      </c>
    </row>
    <row r="27" spans="1:11">
      <c r="A27">
        <v>1571</v>
      </c>
      <c r="G27">
        <v>864</v>
      </c>
      <c r="H27">
        <v>1832</v>
      </c>
      <c r="I27">
        <v>1627</v>
      </c>
      <c r="J27">
        <v>1466</v>
      </c>
      <c r="K27">
        <v>1394</v>
      </c>
    </row>
    <row r="28" spans="1:11">
      <c r="A28">
        <v>1486</v>
      </c>
      <c r="G28">
        <v>807</v>
      </c>
      <c r="H28">
        <v>1628</v>
      </c>
      <c r="I28">
        <v>1028</v>
      </c>
      <c r="J28">
        <v>1797</v>
      </c>
      <c r="K28">
        <v>1868</v>
      </c>
    </row>
    <row r="29" spans="1:11">
      <c r="A29">
        <v>2260</v>
      </c>
      <c r="G29">
        <v>1158</v>
      </c>
      <c r="H29">
        <v>2074</v>
      </c>
      <c r="I29">
        <v>1606</v>
      </c>
      <c r="J29">
        <v>1318</v>
      </c>
      <c r="K29">
        <v>1946</v>
      </c>
    </row>
    <row r="30" spans="1:11">
      <c r="A30">
        <v>1626</v>
      </c>
      <c r="G30">
        <v>1901</v>
      </c>
      <c r="H30">
        <v>2119</v>
      </c>
      <c r="I30">
        <v>996</v>
      </c>
      <c r="J30">
        <v>1538</v>
      </c>
      <c r="K30">
        <v>1827</v>
      </c>
    </row>
    <row r="31" spans="1:11">
      <c r="A31">
        <v>1488</v>
      </c>
      <c r="G31">
        <v>973</v>
      </c>
      <c r="H31">
        <v>1965</v>
      </c>
      <c r="I31">
        <v>2304</v>
      </c>
      <c r="J31">
        <v>2294</v>
      </c>
      <c r="K31">
        <v>2161</v>
      </c>
    </row>
    <row r="32" spans="1:11">
      <c r="A32">
        <v>2284</v>
      </c>
      <c r="G32">
        <v>807</v>
      </c>
      <c r="H32">
        <v>1915</v>
      </c>
      <c r="I32">
        <v>2282</v>
      </c>
      <c r="J32">
        <v>1840</v>
      </c>
      <c r="K32">
        <v>854</v>
      </c>
    </row>
    <row r="33" spans="1:11">
      <c r="A33">
        <v>961</v>
      </c>
      <c r="G33">
        <v>1605</v>
      </c>
      <c r="H33">
        <v>1616</v>
      </c>
      <c r="I33">
        <v>1087</v>
      </c>
      <c r="J33">
        <v>892</v>
      </c>
      <c r="K33">
        <v>1676</v>
      </c>
    </row>
    <row r="34" spans="1:11">
      <c r="A34">
        <v>2025</v>
      </c>
      <c r="G34">
        <v>2025</v>
      </c>
      <c r="H34">
        <v>1991</v>
      </c>
      <c r="I34">
        <v>2216</v>
      </c>
      <c r="J34">
        <v>2283</v>
      </c>
      <c r="K34">
        <v>1867</v>
      </c>
    </row>
    <row r="35" spans="1:11">
      <c r="A35">
        <v>2120</v>
      </c>
      <c r="G35">
        <v>1868</v>
      </c>
      <c r="H35">
        <v>2400</v>
      </c>
      <c r="I35">
        <v>1848</v>
      </c>
      <c r="J35">
        <v>807</v>
      </c>
      <c r="K35">
        <v>1256</v>
      </c>
    </row>
    <row r="36" spans="1:11">
      <c r="A36">
        <v>799</v>
      </c>
      <c r="G36">
        <v>1053</v>
      </c>
      <c r="H36">
        <v>807</v>
      </c>
      <c r="I36">
        <v>1972</v>
      </c>
      <c r="J36">
        <v>2184</v>
      </c>
      <c r="K36">
        <v>1407</v>
      </c>
    </row>
    <row r="37" spans="1:11">
      <c r="A37">
        <v>2138</v>
      </c>
      <c r="G37">
        <v>1136</v>
      </c>
      <c r="H37">
        <v>1666</v>
      </c>
      <c r="I37">
        <v>891</v>
      </c>
      <c r="J37">
        <v>1800</v>
      </c>
      <c r="K37">
        <v>2285</v>
      </c>
    </row>
    <row r="38" spans="1:11">
      <c r="A38">
        <v>1097</v>
      </c>
    </row>
    <row r="39" spans="1:11">
      <c r="A39">
        <v>1249</v>
      </c>
    </row>
    <row r="40" spans="1:11">
      <c r="A40">
        <v>1542</v>
      </c>
    </row>
    <row r="41" spans="1:11">
      <c r="A41">
        <v>1781</v>
      </c>
    </row>
    <row r="42" spans="1:11">
      <c r="A42">
        <v>1471</v>
      </c>
    </row>
    <row r="43" spans="1:11">
      <c r="A43">
        <v>1341</v>
      </c>
    </row>
    <row r="44" spans="1:11">
      <c r="A44">
        <v>1613</v>
      </c>
    </row>
    <row r="45" spans="1:11">
      <c r="A45">
        <v>2203</v>
      </c>
    </row>
    <row r="46" spans="1:11">
      <c r="A46">
        <v>1799</v>
      </c>
    </row>
    <row r="47" spans="1:11">
      <c r="A47">
        <v>1119</v>
      </c>
    </row>
    <row r="48" spans="1:11">
      <c r="A48">
        <v>1568</v>
      </c>
    </row>
    <row r="49" spans="1:1">
      <c r="A49">
        <v>984</v>
      </c>
    </row>
    <row r="50" spans="1:1">
      <c r="A50">
        <v>1455</v>
      </c>
    </row>
    <row r="51" spans="1:1">
      <c r="A51">
        <v>1329</v>
      </c>
    </row>
    <row r="52" spans="1:1">
      <c r="A52">
        <v>1145</v>
      </c>
    </row>
    <row r="53" spans="1:1">
      <c r="A53">
        <v>1503</v>
      </c>
    </row>
    <row r="54" spans="1:1">
      <c r="A54">
        <v>761</v>
      </c>
    </row>
    <row r="55" spans="1:1">
      <c r="A55">
        <v>800</v>
      </c>
    </row>
    <row r="56" spans="1:1">
      <c r="A56">
        <v>977</v>
      </c>
    </row>
    <row r="57" spans="1:1">
      <c r="A57">
        <v>1933</v>
      </c>
    </row>
    <row r="58" spans="1:1">
      <c r="A58">
        <v>2338</v>
      </c>
    </row>
    <row r="59" spans="1:1">
      <c r="A59">
        <v>1671</v>
      </c>
    </row>
    <row r="60" spans="1:1">
      <c r="A60">
        <v>2133</v>
      </c>
    </row>
    <row r="61" spans="1:1">
      <c r="A61">
        <v>1901</v>
      </c>
    </row>
    <row r="62" spans="1:1">
      <c r="A62">
        <v>1493</v>
      </c>
    </row>
    <row r="63" spans="1:1">
      <c r="A63">
        <v>1067</v>
      </c>
    </row>
    <row r="64" spans="1:1">
      <c r="A64">
        <v>1923</v>
      </c>
    </row>
    <row r="65" spans="1:1">
      <c r="A65">
        <v>825</v>
      </c>
    </row>
    <row r="66" spans="1:1">
      <c r="A66">
        <v>2358</v>
      </c>
    </row>
    <row r="67" spans="1:1">
      <c r="A67">
        <v>964</v>
      </c>
    </row>
    <row r="68" spans="1:1">
      <c r="A68">
        <v>848</v>
      </c>
    </row>
    <row r="69" spans="1:1">
      <c r="A69">
        <v>2175</v>
      </c>
    </row>
    <row r="70" spans="1:1">
      <c r="A70">
        <v>880</v>
      </c>
    </row>
    <row r="71" spans="1:1">
      <c r="A71">
        <v>2327</v>
      </c>
    </row>
    <row r="72" spans="1:1">
      <c r="A72">
        <v>1275</v>
      </c>
    </row>
    <row r="73" spans="1:1">
      <c r="A73">
        <v>2229</v>
      </c>
    </row>
    <row r="74" spans="1:1">
      <c r="A74">
        <v>1166</v>
      </c>
    </row>
    <row r="75" spans="1:1">
      <c r="A75">
        <v>2398</v>
      </c>
    </row>
    <row r="76" spans="1:1">
      <c r="A76">
        <v>910</v>
      </c>
    </row>
    <row r="77" spans="1:1">
      <c r="A77">
        <v>2190</v>
      </c>
    </row>
    <row r="78" spans="1:1">
      <c r="A78">
        <v>1975</v>
      </c>
    </row>
    <row r="79" spans="1:1">
      <c r="A79">
        <v>968</v>
      </c>
    </row>
    <row r="80" spans="1:1">
      <c r="A80">
        <v>1515</v>
      </c>
    </row>
    <row r="81" spans="1:1">
      <c r="A81">
        <v>1435</v>
      </c>
    </row>
    <row r="82" spans="1:1">
      <c r="A82">
        <v>1309</v>
      </c>
    </row>
    <row r="83" spans="1:1">
      <c r="A83">
        <v>1792</v>
      </c>
    </row>
    <row r="84" spans="1:1">
      <c r="A84">
        <v>1250</v>
      </c>
    </row>
    <row r="85" spans="1:1">
      <c r="A85">
        <v>1199</v>
      </c>
    </row>
    <row r="86" spans="1:1">
      <c r="A86">
        <v>2095</v>
      </c>
    </row>
    <row r="87" spans="1:1">
      <c r="A87">
        <v>1938</v>
      </c>
    </row>
    <row r="88" spans="1:1">
      <c r="A88">
        <v>1650</v>
      </c>
    </row>
    <row r="89" spans="1:1">
      <c r="A89">
        <v>1044</v>
      </c>
    </row>
    <row r="90" spans="1:1">
      <c r="A90">
        <v>1318</v>
      </c>
    </row>
    <row r="91" spans="1:1">
      <c r="A91">
        <v>1119</v>
      </c>
    </row>
    <row r="92" spans="1:1">
      <c r="A92">
        <v>2135</v>
      </c>
    </row>
    <row r="93" spans="1:1">
      <c r="A93">
        <v>1621</v>
      </c>
    </row>
    <row r="94" spans="1:1">
      <c r="A94">
        <v>2003</v>
      </c>
    </row>
    <row r="95" spans="1:1">
      <c r="A95">
        <v>1441</v>
      </c>
    </row>
    <row r="96" spans="1:1">
      <c r="A96">
        <v>990</v>
      </c>
    </row>
    <row r="97" spans="1:1">
      <c r="A97">
        <v>1797</v>
      </c>
    </row>
    <row r="98" spans="1:1">
      <c r="A98">
        <v>1270</v>
      </c>
    </row>
    <row r="99" spans="1:1">
      <c r="A99">
        <v>2040</v>
      </c>
    </row>
    <row r="100" spans="1:1">
      <c r="A100">
        <v>1799</v>
      </c>
    </row>
    <row r="101" spans="1:1">
      <c r="A101">
        <v>2321</v>
      </c>
    </row>
    <row r="102" spans="1:1">
      <c r="A102">
        <v>1248</v>
      </c>
    </row>
    <row r="103" spans="1:1">
      <c r="A103">
        <v>1117</v>
      </c>
    </row>
    <row r="104" spans="1:1">
      <c r="A104">
        <v>841</v>
      </c>
    </row>
    <row r="105" spans="1:1">
      <c r="A105">
        <v>1271</v>
      </c>
    </row>
    <row r="106" spans="1:1">
      <c r="A106">
        <v>849</v>
      </c>
    </row>
    <row r="107" spans="1:1">
      <c r="A107">
        <v>901</v>
      </c>
    </row>
    <row r="108" spans="1:1">
      <c r="A108">
        <v>1173</v>
      </c>
    </row>
    <row r="109" spans="1:1">
      <c r="A109">
        <v>1694</v>
      </c>
    </row>
    <row r="110" spans="1:1">
      <c r="A110">
        <v>1466</v>
      </c>
    </row>
    <row r="111" spans="1:1">
      <c r="A111">
        <v>1261</v>
      </c>
    </row>
    <row r="112" spans="1:1">
      <c r="A112">
        <v>2043</v>
      </c>
    </row>
    <row r="113" spans="1:1">
      <c r="A113">
        <v>1706</v>
      </c>
    </row>
    <row r="114" spans="1:1">
      <c r="A114">
        <v>1087</v>
      </c>
    </row>
    <row r="115" spans="1:1">
      <c r="A115">
        <v>1638</v>
      </c>
    </row>
    <row r="116" spans="1:1">
      <c r="A116">
        <v>1530</v>
      </c>
    </row>
    <row r="117" spans="1:1">
      <c r="A117">
        <v>1606</v>
      </c>
    </row>
    <row r="118" spans="1:1">
      <c r="A118">
        <v>1206</v>
      </c>
    </row>
    <row r="119" spans="1:1">
      <c r="A119">
        <v>2384</v>
      </c>
    </row>
    <row r="120" spans="1:1">
      <c r="A120">
        <v>1875</v>
      </c>
    </row>
    <row r="121" spans="1:1">
      <c r="A121">
        <v>937</v>
      </c>
    </row>
    <row r="122" spans="1:1">
      <c r="A122">
        <v>1615</v>
      </c>
    </row>
    <row r="123" spans="1:1">
      <c r="A123">
        <v>2383</v>
      </c>
    </row>
    <row r="124" spans="1:1">
      <c r="A124">
        <v>1740</v>
      </c>
    </row>
    <row r="125" spans="1:1">
      <c r="A125">
        <v>1927</v>
      </c>
    </row>
    <row r="126" spans="1:1">
      <c r="A126">
        <v>1843</v>
      </c>
    </row>
    <row r="127" spans="1:1">
      <c r="A127">
        <v>1168</v>
      </c>
    </row>
    <row r="128" spans="1:1">
      <c r="A128">
        <v>2339</v>
      </c>
    </row>
    <row r="129" spans="1:1">
      <c r="A129">
        <v>2145</v>
      </c>
    </row>
    <row r="130" spans="1:1">
      <c r="A130">
        <v>1229</v>
      </c>
    </row>
    <row r="131" spans="1:1">
      <c r="A131">
        <v>2285</v>
      </c>
    </row>
    <row r="132" spans="1:1">
      <c r="A132">
        <v>775</v>
      </c>
    </row>
    <row r="133" spans="1:1">
      <c r="A133">
        <v>766</v>
      </c>
    </row>
    <row r="134" spans="1:1">
      <c r="A134">
        <v>1713</v>
      </c>
    </row>
    <row r="135" spans="1:1">
      <c r="A135">
        <v>818</v>
      </c>
    </row>
    <row r="136" spans="1:1">
      <c r="A136">
        <v>1606</v>
      </c>
    </row>
    <row r="137" spans="1:1">
      <c r="A137">
        <v>2233</v>
      </c>
    </row>
    <row r="138" spans="1:1">
      <c r="A138">
        <v>1971</v>
      </c>
    </row>
    <row r="139" spans="1:1">
      <c r="A139">
        <v>2160</v>
      </c>
    </row>
    <row r="140" spans="1:1">
      <c r="A140">
        <v>859</v>
      </c>
    </row>
    <row r="141" spans="1:1">
      <c r="A141">
        <v>1795</v>
      </c>
    </row>
    <row r="142" spans="1:1">
      <c r="A142">
        <v>1840</v>
      </c>
    </row>
    <row r="143" spans="1:1">
      <c r="A143">
        <v>2059</v>
      </c>
    </row>
    <row r="144" spans="1:1">
      <c r="A144">
        <v>823</v>
      </c>
    </row>
    <row r="145" spans="1:1">
      <c r="A145">
        <v>1035</v>
      </c>
    </row>
    <row r="146" spans="1:1">
      <c r="A146">
        <v>1199</v>
      </c>
    </row>
    <row r="147" spans="1:1">
      <c r="A147">
        <v>1854</v>
      </c>
    </row>
    <row r="148" spans="1:1">
      <c r="A148">
        <v>807</v>
      </c>
    </row>
    <row r="149" spans="1:1">
      <c r="A149">
        <v>1655</v>
      </c>
    </row>
    <row r="150" spans="1:1">
      <c r="A150">
        <v>1265</v>
      </c>
    </row>
    <row r="151" spans="1:1">
      <c r="A151">
        <v>834</v>
      </c>
    </row>
    <row r="152" spans="1:1">
      <c r="A152">
        <v>1408</v>
      </c>
    </row>
    <row r="153" spans="1:1">
      <c r="A153">
        <v>1897</v>
      </c>
    </row>
    <row r="154" spans="1:1">
      <c r="A154">
        <v>761</v>
      </c>
    </row>
    <row r="155" spans="1:1">
      <c r="A155">
        <v>1433</v>
      </c>
    </row>
    <row r="156" spans="1:1">
      <c r="A156">
        <v>942</v>
      </c>
    </row>
    <row r="157" spans="1:1">
      <c r="A157">
        <v>1186</v>
      </c>
    </row>
    <row r="158" spans="1:1">
      <c r="A158">
        <v>1427</v>
      </c>
    </row>
    <row r="159" spans="1:1">
      <c r="A159">
        <v>1032</v>
      </c>
    </row>
    <row r="160" spans="1:1">
      <c r="A160">
        <v>1367</v>
      </c>
    </row>
    <row r="161" spans="1:1">
      <c r="A161">
        <v>1808</v>
      </c>
    </row>
    <row r="162" spans="1:1">
      <c r="A162">
        <v>1086</v>
      </c>
    </row>
    <row r="163" spans="1:1">
      <c r="A163">
        <v>1831</v>
      </c>
    </row>
    <row r="164" spans="1:1">
      <c r="A164">
        <v>1972</v>
      </c>
    </row>
    <row r="165" spans="1:1">
      <c r="A165">
        <v>1734</v>
      </c>
    </row>
    <row r="166" spans="1:1">
      <c r="A166">
        <v>854</v>
      </c>
    </row>
    <row r="167" spans="1:1">
      <c r="A167">
        <v>807</v>
      </c>
    </row>
    <row r="168" spans="1:1">
      <c r="A168">
        <v>1906</v>
      </c>
    </row>
    <row r="169" spans="1:1">
      <c r="A169">
        <v>1371</v>
      </c>
    </row>
    <row r="170" spans="1:1">
      <c r="A170">
        <v>2193</v>
      </c>
    </row>
    <row r="171" spans="1:1">
      <c r="A171">
        <v>2286</v>
      </c>
    </row>
    <row r="172" spans="1:1">
      <c r="A172">
        <v>1088</v>
      </c>
    </row>
    <row r="173" spans="1:1">
      <c r="A173">
        <v>910</v>
      </c>
    </row>
    <row r="174" spans="1:1">
      <c r="A174">
        <v>1086</v>
      </c>
    </row>
    <row r="175" spans="1:1">
      <c r="A175">
        <v>779</v>
      </c>
    </row>
    <row r="176" spans="1:1">
      <c r="A176">
        <v>792</v>
      </c>
    </row>
    <row r="177" spans="1:1">
      <c r="A177">
        <v>2063</v>
      </c>
    </row>
    <row r="178" spans="1:1">
      <c r="A178">
        <v>1800</v>
      </c>
    </row>
    <row r="179" spans="1:1">
      <c r="A179">
        <v>1349</v>
      </c>
    </row>
    <row r="180" spans="1:1">
      <c r="A180">
        <v>1760</v>
      </c>
    </row>
    <row r="181" spans="1:1">
      <c r="A181">
        <v>1781</v>
      </c>
    </row>
    <row r="182" spans="1:1">
      <c r="A182">
        <v>1778</v>
      </c>
    </row>
    <row r="183" spans="1:1">
      <c r="A183">
        <v>2041</v>
      </c>
    </row>
    <row r="184" spans="1:1">
      <c r="A184">
        <v>1819</v>
      </c>
    </row>
    <row r="185" spans="1:1">
      <c r="A185">
        <v>1476</v>
      </c>
    </row>
    <row r="186" spans="1:1">
      <c r="A186">
        <v>2271</v>
      </c>
    </row>
    <row r="187" spans="1:1">
      <c r="A187">
        <v>1861</v>
      </c>
    </row>
    <row r="188" spans="1:1">
      <c r="A188">
        <v>1383</v>
      </c>
    </row>
    <row r="189" spans="1:1">
      <c r="A189">
        <v>1233</v>
      </c>
    </row>
    <row r="190" spans="1:1">
      <c r="A190">
        <v>1950</v>
      </c>
    </row>
    <row r="191" spans="1:1">
      <c r="A191">
        <v>1440</v>
      </c>
    </row>
    <row r="192" spans="1:1">
      <c r="A192">
        <v>1840</v>
      </c>
    </row>
    <row r="193" spans="1:1">
      <c r="A193">
        <v>1167</v>
      </c>
    </row>
    <row r="194" spans="1:1">
      <c r="A194">
        <v>1004</v>
      </c>
    </row>
    <row r="195" spans="1:1">
      <c r="A195">
        <v>1667</v>
      </c>
    </row>
    <row r="196" spans="1:1">
      <c r="A196">
        <v>1514</v>
      </c>
    </row>
    <row r="197" spans="1:1">
      <c r="A197">
        <v>2282</v>
      </c>
    </row>
    <row r="198" spans="1:1">
      <c r="A198">
        <v>1441</v>
      </c>
    </row>
    <row r="199" spans="1:1">
      <c r="A199">
        <v>1543</v>
      </c>
    </row>
    <row r="200" spans="1:1">
      <c r="A200">
        <v>1154</v>
      </c>
    </row>
    <row r="201" spans="1:1">
      <c r="A201">
        <v>1658</v>
      </c>
    </row>
    <row r="202" spans="1:1">
      <c r="A202">
        <v>993</v>
      </c>
    </row>
    <row r="203" spans="1:1">
      <c r="A203">
        <v>1161</v>
      </c>
    </row>
    <row r="204" spans="1:1">
      <c r="A204">
        <v>2243</v>
      </c>
    </row>
    <row r="205" spans="1:1">
      <c r="A205">
        <v>892</v>
      </c>
    </row>
    <row r="206" spans="1:1">
      <c r="A206">
        <v>2234</v>
      </c>
    </row>
    <row r="207" spans="1:1">
      <c r="A207">
        <v>996</v>
      </c>
    </row>
    <row r="208" spans="1:1">
      <c r="A208">
        <v>2281</v>
      </c>
    </row>
    <row r="209" spans="1:1">
      <c r="A209">
        <v>1924</v>
      </c>
    </row>
    <row r="210" spans="1:1">
      <c r="A210">
        <v>2353</v>
      </c>
    </row>
    <row r="211" spans="1:1">
      <c r="A211">
        <v>1127</v>
      </c>
    </row>
    <row r="212" spans="1:1">
      <c r="A212">
        <v>1251</v>
      </c>
    </row>
    <row r="213" spans="1:1">
      <c r="A213">
        <v>2013</v>
      </c>
    </row>
    <row r="214" spans="1:1">
      <c r="A214">
        <v>1737</v>
      </c>
    </row>
    <row r="215" spans="1:1">
      <c r="A215">
        <v>1978</v>
      </c>
    </row>
    <row r="216" spans="1:1">
      <c r="A216">
        <v>2247</v>
      </c>
    </row>
    <row r="217" spans="1:1">
      <c r="A217">
        <v>1705</v>
      </c>
    </row>
    <row r="218" spans="1:1">
      <c r="A218">
        <v>1695</v>
      </c>
    </row>
    <row r="219" spans="1:1">
      <c r="A219">
        <v>1201</v>
      </c>
    </row>
    <row r="220" spans="1:1">
      <c r="A220">
        <v>1975</v>
      </c>
    </row>
    <row r="221" spans="1:1">
      <c r="A221">
        <v>1742</v>
      </c>
    </row>
    <row r="222" spans="1:1">
      <c r="A222">
        <v>1863</v>
      </c>
    </row>
    <row r="223" spans="1:1">
      <c r="A223">
        <v>1161</v>
      </c>
    </row>
    <row r="224" spans="1:1">
      <c r="A224">
        <v>1524</v>
      </c>
    </row>
    <row r="225" spans="1:1">
      <c r="A225">
        <v>1223</v>
      </c>
    </row>
    <row r="226" spans="1:1">
      <c r="A226">
        <v>2268</v>
      </c>
    </row>
    <row r="227" spans="1:1">
      <c r="A227">
        <v>2362</v>
      </c>
    </row>
    <row r="228" spans="1:1">
      <c r="A228">
        <v>2185</v>
      </c>
    </row>
    <row r="229" spans="1:1">
      <c r="A229">
        <v>878</v>
      </c>
    </row>
    <row r="230" spans="1:1">
      <c r="A230">
        <v>1783</v>
      </c>
    </row>
    <row r="231" spans="1:1">
      <c r="A231">
        <v>1371</v>
      </c>
    </row>
    <row r="232" spans="1:1">
      <c r="A232">
        <v>1394</v>
      </c>
    </row>
    <row r="233" spans="1:1">
      <c r="A233">
        <v>2243</v>
      </c>
    </row>
    <row r="234" spans="1:1">
      <c r="A234">
        <v>2341</v>
      </c>
    </row>
    <row r="235" spans="1:1">
      <c r="A235">
        <v>2093</v>
      </c>
    </row>
    <row r="236" spans="1:1">
      <c r="A236">
        <v>1550</v>
      </c>
    </row>
    <row r="237" spans="1:1">
      <c r="A237">
        <v>1396</v>
      </c>
    </row>
    <row r="238" spans="1:1">
      <c r="A238">
        <v>1885</v>
      </c>
    </row>
    <row r="239" spans="1:1">
      <c r="A239">
        <v>1271</v>
      </c>
    </row>
    <row r="240" spans="1:1">
      <c r="A240">
        <v>1943</v>
      </c>
    </row>
    <row r="241" spans="1:1">
      <c r="A241">
        <v>1434</v>
      </c>
    </row>
    <row r="242" spans="1:1">
      <c r="A242">
        <v>1738</v>
      </c>
    </row>
    <row r="243" spans="1:1">
      <c r="A243">
        <v>931</v>
      </c>
    </row>
    <row r="244" spans="1:1">
      <c r="A244">
        <v>1355</v>
      </c>
    </row>
    <row r="245" spans="1:1">
      <c r="A245">
        <v>1032</v>
      </c>
    </row>
    <row r="246" spans="1:1">
      <c r="A246">
        <v>1130</v>
      </c>
    </row>
    <row r="247" spans="1:1">
      <c r="A247">
        <v>1546</v>
      </c>
    </row>
    <row r="248" spans="1:1">
      <c r="A248">
        <v>2095</v>
      </c>
    </row>
    <row r="249" spans="1:1">
      <c r="A249">
        <v>1077</v>
      </c>
    </row>
    <row r="250" spans="1:1">
      <c r="A250">
        <v>2347</v>
      </c>
    </row>
    <row r="251" spans="1:1">
      <c r="A251">
        <v>1358</v>
      </c>
    </row>
    <row r="252" spans="1:1">
      <c r="A252">
        <v>2346</v>
      </c>
    </row>
    <row r="253" spans="1:1">
      <c r="A253">
        <v>1259</v>
      </c>
    </row>
    <row r="254" spans="1:1">
      <c r="A254">
        <v>995</v>
      </c>
    </row>
    <row r="255" spans="1:1">
      <c r="A255">
        <v>1884</v>
      </c>
    </row>
    <row r="256" spans="1:1">
      <c r="A256">
        <v>1027</v>
      </c>
    </row>
    <row r="257" spans="1:1">
      <c r="A257">
        <v>959</v>
      </c>
    </row>
    <row r="258" spans="1:1">
      <c r="A258">
        <v>1627</v>
      </c>
    </row>
    <row r="259" spans="1:1">
      <c r="A259">
        <v>1063</v>
      </c>
    </row>
    <row r="260" spans="1:1">
      <c r="A260">
        <v>1531</v>
      </c>
    </row>
    <row r="261" spans="1:1">
      <c r="A261">
        <v>1195</v>
      </c>
    </row>
    <row r="262" spans="1:1">
      <c r="A262">
        <v>1983</v>
      </c>
    </row>
    <row r="263" spans="1:1">
      <c r="A263">
        <v>1882</v>
      </c>
    </row>
    <row r="264" spans="1:1">
      <c r="A264">
        <v>2297</v>
      </c>
    </row>
    <row r="265" spans="1:1">
      <c r="A265">
        <v>1786</v>
      </c>
    </row>
    <row r="266" spans="1:1">
      <c r="A266">
        <v>2342</v>
      </c>
    </row>
    <row r="267" spans="1:1">
      <c r="A267">
        <v>1357</v>
      </c>
    </row>
    <row r="268" spans="1:1">
      <c r="A268">
        <v>1258</v>
      </c>
    </row>
    <row r="269" spans="1:1">
      <c r="A269">
        <v>1332</v>
      </c>
    </row>
    <row r="270" spans="1:1">
      <c r="A270">
        <v>917</v>
      </c>
    </row>
    <row r="271" spans="1:1">
      <c r="A271">
        <v>1147</v>
      </c>
    </row>
    <row r="272" spans="1:1">
      <c r="A272">
        <v>1787</v>
      </c>
    </row>
    <row r="273" spans="1:1">
      <c r="A273">
        <v>1389</v>
      </c>
    </row>
    <row r="274" spans="1:1">
      <c r="A274">
        <v>908</v>
      </c>
    </row>
    <row r="275" spans="1:1">
      <c r="A275">
        <v>2190</v>
      </c>
    </row>
    <row r="276" spans="1:1">
      <c r="A276">
        <v>1367</v>
      </c>
    </row>
    <row r="277" spans="1:1">
      <c r="A277">
        <v>1053</v>
      </c>
    </row>
    <row r="278" spans="1:1">
      <c r="A278">
        <v>820</v>
      </c>
    </row>
    <row r="279" spans="1:1">
      <c r="A279">
        <v>1520</v>
      </c>
    </row>
    <row r="280" spans="1:1">
      <c r="A280">
        <v>1396</v>
      </c>
    </row>
    <row r="281" spans="1:1">
      <c r="A281">
        <v>886</v>
      </c>
    </row>
    <row r="282" spans="1:1">
      <c r="A282">
        <v>1709</v>
      </c>
    </row>
    <row r="283" spans="1:1">
      <c r="A283">
        <v>1878</v>
      </c>
    </row>
    <row r="284" spans="1:1">
      <c r="A284">
        <v>1576</v>
      </c>
    </row>
    <row r="285" spans="1:1">
      <c r="A285">
        <v>2313</v>
      </c>
    </row>
    <row r="286" spans="1:1">
      <c r="A286">
        <v>1072</v>
      </c>
    </row>
    <row r="287" spans="1:1">
      <c r="A287">
        <v>2379</v>
      </c>
    </row>
    <row r="288" spans="1:1">
      <c r="A288">
        <v>1756</v>
      </c>
    </row>
    <row r="289" spans="1:1">
      <c r="A289">
        <v>2061</v>
      </c>
    </row>
    <row r="290" spans="1:1">
      <c r="A290">
        <v>906</v>
      </c>
    </row>
    <row r="291" spans="1:1">
      <c r="A291">
        <v>1248</v>
      </c>
    </row>
    <row r="292" spans="1:1">
      <c r="A292">
        <v>1097</v>
      </c>
    </row>
    <row r="293" spans="1:1">
      <c r="A293">
        <v>1084</v>
      </c>
    </row>
    <row r="294" spans="1:1">
      <c r="A294">
        <v>1189</v>
      </c>
    </row>
    <row r="295" spans="1:1">
      <c r="A295">
        <v>915</v>
      </c>
    </row>
    <row r="296" spans="1:1">
      <c r="A296">
        <v>1664</v>
      </c>
    </row>
    <row r="297" spans="1:1">
      <c r="A297">
        <v>2352</v>
      </c>
    </row>
    <row r="298" spans="1:1">
      <c r="A298">
        <v>1738</v>
      </c>
    </row>
    <row r="299" spans="1:1">
      <c r="A299">
        <v>2150</v>
      </c>
    </row>
    <row r="300" spans="1:1">
      <c r="A300">
        <v>2109</v>
      </c>
    </row>
    <row r="301" spans="1:1">
      <c r="A301">
        <v>957</v>
      </c>
    </row>
    <row r="302" spans="1:1">
      <c r="A302">
        <v>1518</v>
      </c>
    </row>
    <row r="303" spans="1:1">
      <c r="A303">
        <v>1173</v>
      </c>
    </row>
    <row r="304" spans="1:1">
      <c r="A304">
        <v>1091</v>
      </c>
    </row>
    <row r="305" spans="1:1">
      <c r="A305">
        <v>1416</v>
      </c>
    </row>
    <row r="306" spans="1:1">
      <c r="A306">
        <v>895</v>
      </c>
    </row>
    <row r="307" spans="1:1">
      <c r="A307">
        <v>1383</v>
      </c>
    </row>
    <row r="308" spans="1:1">
      <c r="A308">
        <v>1885</v>
      </c>
    </row>
    <row r="309" spans="1:1">
      <c r="A309">
        <v>920</v>
      </c>
    </row>
    <row r="310" spans="1:1">
      <c r="A310">
        <v>2276</v>
      </c>
    </row>
    <row r="311" spans="1:1">
      <c r="A311">
        <v>2025</v>
      </c>
    </row>
    <row r="312" spans="1:1">
      <c r="A312">
        <v>1411</v>
      </c>
    </row>
    <row r="313" spans="1:1">
      <c r="A313">
        <v>826</v>
      </c>
    </row>
    <row r="314" spans="1:1">
      <c r="A314">
        <v>1621</v>
      </c>
    </row>
    <row r="315" spans="1:1">
      <c r="A315">
        <v>1067</v>
      </c>
    </row>
    <row r="316" spans="1:1">
      <c r="A316">
        <v>1652</v>
      </c>
    </row>
    <row r="317" spans="1:1">
      <c r="A317">
        <v>1256</v>
      </c>
    </row>
    <row r="318" spans="1:1">
      <c r="A318">
        <v>2066</v>
      </c>
    </row>
    <row r="319" spans="1:1">
      <c r="A319">
        <v>1205</v>
      </c>
    </row>
    <row r="320" spans="1:1">
      <c r="A320">
        <v>1181</v>
      </c>
    </row>
    <row r="321" spans="1:1">
      <c r="A321">
        <v>1932</v>
      </c>
    </row>
    <row r="322" spans="1:1">
      <c r="A322">
        <v>1645</v>
      </c>
    </row>
    <row r="323" spans="1:1">
      <c r="A323">
        <v>1944</v>
      </c>
    </row>
    <row r="324" spans="1:1">
      <c r="A324">
        <v>1823</v>
      </c>
    </row>
    <row r="325" spans="1:1">
      <c r="A325">
        <v>1333</v>
      </c>
    </row>
    <row r="326" spans="1:1">
      <c r="A326">
        <v>1569</v>
      </c>
    </row>
    <row r="327" spans="1:1">
      <c r="A327">
        <v>855</v>
      </c>
    </row>
    <row r="328" spans="1:1">
      <c r="A328">
        <v>1605</v>
      </c>
    </row>
    <row r="329" spans="1:1">
      <c r="A329">
        <v>1799</v>
      </c>
    </row>
    <row r="330" spans="1:1">
      <c r="A330">
        <v>1350</v>
      </c>
    </row>
    <row r="331" spans="1:1">
      <c r="A331">
        <v>1946</v>
      </c>
    </row>
    <row r="332" spans="1:1">
      <c r="A332">
        <v>890</v>
      </c>
    </row>
    <row r="333" spans="1:1">
      <c r="A333">
        <v>1628</v>
      </c>
    </row>
    <row r="334" spans="1:1">
      <c r="A334">
        <v>1712</v>
      </c>
    </row>
    <row r="335" spans="1:1">
      <c r="A335">
        <v>2224</v>
      </c>
    </row>
    <row r="336" spans="1:1">
      <c r="A336">
        <v>1076</v>
      </c>
    </row>
    <row r="337" spans="1:1">
      <c r="A337">
        <v>1367</v>
      </c>
    </row>
    <row r="338" spans="1:1">
      <c r="A338">
        <v>2065</v>
      </c>
    </row>
    <row r="339" spans="1:1">
      <c r="A339">
        <v>2104</v>
      </c>
    </row>
    <row r="340" spans="1:1">
      <c r="A340">
        <v>892</v>
      </c>
    </row>
    <row r="341" spans="1:1">
      <c r="A341">
        <v>2003</v>
      </c>
    </row>
    <row r="342" spans="1:1">
      <c r="A342">
        <v>2147</v>
      </c>
    </row>
    <row r="343" spans="1:1">
      <c r="A343">
        <v>833</v>
      </c>
    </row>
    <row r="344" spans="1:1">
      <c r="A344">
        <v>1437</v>
      </c>
    </row>
    <row r="345" spans="1:1">
      <c r="A345">
        <v>982</v>
      </c>
    </row>
    <row r="346" spans="1:1">
      <c r="A346">
        <v>1313</v>
      </c>
    </row>
    <row r="347" spans="1:1">
      <c r="A347">
        <v>1720</v>
      </c>
    </row>
    <row r="348" spans="1:1">
      <c r="A348">
        <v>901</v>
      </c>
    </row>
    <row r="349" spans="1:1">
      <c r="A349">
        <v>1370</v>
      </c>
    </row>
    <row r="350" spans="1:1">
      <c r="A350">
        <v>1994</v>
      </c>
    </row>
    <row r="351" spans="1:1">
      <c r="A351">
        <v>1988</v>
      </c>
    </row>
    <row r="352" spans="1:1">
      <c r="A352">
        <v>1360</v>
      </c>
    </row>
    <row r="353" spans="1:1">
      <c r="A353">
        <v>1570</v>
      </c>
    </row>
    <row r="354" spans="1:1">
      <c r="A354">
        <v>777</v>
      </c>
    </row>
    <row r="355" spans="1:1">
      <c r="A355">
        <v>2022</v>
      </c>
    </row>
    <row r="356" spans="1:1">
      <c r="A356">
        <v>1625</v>
      </c>
    </row>
    <row r="357" spans="1:1">
      <c r="A357">
        <v>1736</v>
      </c>
    </row>
    <row r="358" spans="1:1">
      <c r="A358">
        <v>1326</v>
      </c>
    </row>
    <row r="359" spans="1:1">
      <c r="A359">
        <v>1112</v>
      </c>
    </row>
    <row r="360" spans="1:1">
      <c r="A360">
        <v>1163</v>
      </c>
    </row>
    <row r="361" spans="1:1">
      <c r="A361">
        <v>950</v>
      </c>
    </row>
    <row r="362" spans="1:1">
      <c r="A362">
        <v>1488</v>
      </c>
    </row>
    <row r="363" spans="1:1">
      <c r="A363">
        <v>2334</v>
      </c>
    </row>
    <row r="364" spans="1:1">
      <c r="A364">
        <v>2343</v>
      </c>
    </row>
    <row r="365" spans="1:1">
      <c r="A365">
        <v>1384</v>
      </c>
    </row>
    <row r="366" spans="1:1">
      <c r="A366">
        <v>1399</v>
      </c>
    </row>
    <row r="367" spans="1:1">
      <c r="A367">
        <v>1007</v>
      </c>
    </row>
    <row r="368" spans="1:1">
      <c r="A368">
        <v>997</v>
      </c>
    </row>
    <row r="369" spans="1:1">
      <c r="A369">
        <v>1698</v>
      </c>
    </row>
    <row r="370" spans="1:1">
      <c r="A370">
        <v>1404</v>
      </c>
    </row>
    <row r="371" spans="1:1">
      <c r="A371">
        <v>1734</v>
      </c>
    </row>
    <row r="372" spans="1:1">
      <c r="A372">
        <v>1312</v>
      </c>
    </row>
    <row r="373" spans="1:1">
      <c r="A373">
        <v>1860</v>
      </c>
    </row>
    <row r="374" spans="1:1">
      <c r="A374">
        <v>1672</v>
      </c>
    </row>
    <row r="375" spans="1:1">
      <c r="A375">
        <v>1407</v>
      </c>
    </row>
    <row r="376" spans="1:1">
      <c r="A376">
        <v>2289</v>
      </c>
    </row>
    <row r="377" spans="1:1">
      <c r="A377">
        <v>1178</v>
      </c>
    </row>
    <row r="378" spans="1:1">
      <c r="A378">
        <v>1899</v>
      </c>
    </row>
    <row r="379" spans="1:1">
      <c r="A379">
        <v>1723</v>
      </c>
    </row>
    <row r="380" spans="1:1">
      <c r="A380">
        <v>1874</v>
      </c>
    </row>
    <row r="381" spans="1:1">
      <c r="A381">
        <v>1462</v>
      </c>
    </row>
    <row r="382" spans="1:1">
      <c r="A382">
        <v>770</v>
      </c>
    </row>
    <row r="383" spans="1:1">
      <c r="A383">
        <v>1327</v>
      </c>
    </row>
    <row r="384" spans="1:1">
      <c r="A384">
        <v>2297</v>
      </c>
    </row>
    <row r="385" spans="1:1">
      <c r="A385">
        <v>1152</v>
      </c>
    </row>
    <row r="386" spans="1:1">
      <c r="A386">
        <v>1232</v>
      </c>
    </row>
    <row r="387" spans="1:1">
      <c r="A387">
        <v>1491</v>
      </c>
    </row>
    <row r="388" spans="1:1">
      <c r="A388">
        <v>2266</v>
      </c>
    </row>
    <row r="389" spans="1:1">
      <c r="A389">
        <v>1985</v>
      </c>
    </row>
    <row r="390" spans="1:1">
      <c r="A390">
        <v>1614</v>
      </c>
    </row>
    <row r="391" spans="1:1">
      <c r="A391">
        <v>1236</v>
      </c>
    </row>
    <row r="392" spans="1:1">
      <c r="A392">
        <v>1377</v>
      </c>
    </row>
    <row r="393" spans="1:1">
      <c r="A393">
        <v>1633</v>
      </c>
    </row>
    <row r="394" spans="1:1">
      <c r="A394">
        <v>1107</v>
      </c>
    </row>
    <row r="395" spans="1:1">
      <c r="A395">
        <v>1496</v>
      </c>
    </row>
    <row r="396" spans="1:1">
      <c r="A396">
        <v>1724</v>
      </c>
    </row>
    <row r="397" spans="1:1">
      <c r="A397">
        <v>933</v>
      </c>
    </row>
    <row r="398" spans="1:1">
      <c r="A398">
        <v>1129</v>
      </c>
    </row>
    <row r="399" spans="1:1">
      <c r="A399">
        <v>2362</v>
      </c>
    </row>
    <row r="400" spans="1:1">
      <c r="A400">
        <v>1345</v>
      </c>
    </row>
    <row r="401" spans="1:1">
      <c r="A401">
        <v>2207</v>
      </c>
    </row>
    <row r="402" spans="1:1">
      <c r="A402">
        <v>860</v>
      </c>
    </row>
    <row r="403" spans="1:1">
      <c r="A403">
        <v>1898</v>
      </c>
    </row>
    <row r="404" spans="1:1">
      <c r="A404">
        <v>1139</v>
      </c>
    </row>
    <row r="405" spans="1:1">
      <c r="A405">
        <v>2144</v>
      </c>
    </row>
    <row r="406" spans="1:1">
      <c r="A406">
        <v>1848</v>
      </c>
    </row>
    <row r="407" spans="1:1">
      <c r="A407">
        <v>996</v>
      </c>
    </row>
    <row r="408" spans="1:1">
      <c r="A408">
        <v>999</v>
      </c>
    </row>
    <row r="409" spans="1:1">
      <c r="A409">
        <v>1413</v>
      </c>
    </row>
    <row r="410" spans="1:1">
      <c r="A410">
        <v>1252</v>
      </c>
    </row>
    <row r="411" spans="1:1">
      <c r="A411">
        <v>1414</v>
      </c>
    </row>
    <row r="412" spans="1:1">
      <c r="A412">
        <v>2151</v>
      </c>
    </row>
    <row r="413" spans="1:1">
      <c r="A413">
        <v>1571</v>
      </c>
    </row>
    <row r="414" spans="1:1">
      <c r="A414">
        <v>1081</v>
      </c>
    </row>
    <row r="415" spans="1:1">
      <c r="A415">
        <v>1627</v>
      </c>
    </row>
    <row r="416" spans="1:1">
      <c r="A416">
        <v>1170</v>
      </c>
    </row>
    <row r="417" spans="1:1">
      <c r="A417">
        <v>891</v>
      </c>
    </row>
    <row r="418" spans="1:1">
      <c r="A418">
        <v>1121</v>
      </c>
    </row>
    <row r="419" spans="1:1">
      <c r="A419">
        <v>1657</v>
      </c>
    </row>
    <row r="420" spans="1:1">
      <c r="A420">
        <v>1917</v>
      </c>
    </row>
    <row r="421" spans="1:1">
      <c r="A421">
        <v>1862</v>
      </c>
    </row>
    <row r="422" spans="1:1">
      <c r="A422">
        <v>2349</v>
      </c>
    </row>
    <row r="423" spans="1:1">
      <c r="A423">
        <v>1754</v>
      </c>
    </row>
    <row r="424" spans="1:1">
      <c r="A424">
        <v>2021</v>
      </c>
    </row>
    <row r="425" spans="1:1">
      <c r="A425">
        <v>1193</v>
      </c>
    </row>
    <row r="426" spans="1:1">
      <c r="A426">
        <v>1871</v>
      </c>
    </row>
    <row r="427" spans="1:1">
      <c r="A427">
        <v>2205</v>
      </c>
    </row>
    <row r="428" spans="1:1">
      <c r="A428">
        <v>2394</v>
      </c>
    </row>
    <row r="429" spans="1:1">
      <c r="A429">
        <v>1085</v>
      </c>
    </row>
    <row r="430" spans="1:1">
      <c r="A430">
        <v>2357</v>
      </c>
    </row>
    <row r="431" spans="1:1">
      <c r="A431">
        <v>1736</v>
      </c>
    </row>
    <row r="432" spans="1:1">
      <c r="A432">
        <v>1857</v>
      </c>
    </row>
    <row r="433" spans="1:1">
      <c r="A433">
        <v>1931</v>
      </c>
    </row>
    <row r="434" spans="1:1">
      <c r="A434">
        <v>2283</v>
      </c>
    </row>
    <row r="435" spans="1:1">
      <c r="A435">
        <v>754</v>
      </c>
    </row>
    <row r="436" spans="1:1">
      <c r="A436">
        <v>1468</v>
      </c>
    </row>
    <row r="437" spans="1:1">
      <c r="A437">
        <v>1770</v>
      </c>
    </row>
    <row r="438" spans="1:1">
      <c r="A438">
        <v>1915</v>
      </c>
    </row>
    <row r="439" spans="1:1">
      <c r="A439">
        <v>2294</v>
      </c>
    </row>
    <row r="440" spans="1:1">
      <c r="A440">
        <v>1117</v>
      </c>
    </row>
    <row r="441" spans="1:1">
      <c r="A441">
        <v>1876</v>
      </c>
    </row>
    <row r="442" spans="1:1">
      <c r="A442">
        <v>2297</v>
      </c>
    </row>
    <row r="443" spans="1:1">
      <c r="A443">
        <v>1619</v>
      </c>
    </row>
    <row r="444" spans="1:1">
      <c r="A444">
        <v>1190</v>
      </c>
    </row>
    <row r="445" spans="1:1">
      <c r="A445">
        <v>1047</v>
      </c>
    </row>
    <row r="446" spans="1:1">
      <c r="A446">
        <v>1301</v>
      </c>
    </row>
    <row r="447" spans="1:1">
      <c r="A447">
        <v>2305</v>
      </c>
    </row>
    <row r="448" spans="1:1">
      <c r="A448">
        <v>1243</v>
      </c>
    </row>
    <row r="449" spans="1:1">
      <c r="A449">
        <v>1160</v>
      </c>
    </row>
    <row r="450" spans="1:1">
      <c r="A450">
        <v>794</v>
      </c>
    </row>
    <row r="451" spans="1:1">
      <c r="A451">
        <v>942</v>
      </c>
    </row>
    <row r="452" spans="1:1">
      <c r="A452">
        <v>958</v>
      </c>
    </row>
    <row r="453" spans="1:1">
      <c r="A453">
        <v>1595</v>
      </c>
    </row>
    <row r="454" spans="1:1">
      <c r="A454">
        <v>1024</v>
      </c>
    </row>
    <row r="455" spans="1:1">
      <c r="A455">
        <v>1136</v>
      </c>
    </row>
    <row r="456" spans="1:1">
      <c r="A456">
        <v>1507</v>
      </c>
    </row>
    <row r="457" spans="1:1">
      <c r="A457">
        <v>2196</v>
      </c>
    </row>
    <row r="458" spans="1:1">
      <c r="A458">
        <v>796</v>
      </c>
    </row>
    <row r="459" spans="1:1">
      <c r="A459">
        <v>967</v>
      </c>
    </row>
    <row r="460" spans="1:1">
      <c r="A460">
        <v>938</v>
      </c>
    </row>
    <row r="461" spans="1:1">
      <c r="A461">
        <v>1778</v>
      </c>
    </row>
    <row r="462" spans="1:1">
      <c r="A462">
        <v>1649</v>
      </c>
    </row>
    <row r="463" spans="1:1">
      <c r="A463">
        <v>1270</v>
      </c>
    </row>
    <row r="464" spans="1:1">
      <c r="A464">
        <v>1511</v>
      </c>
    </row>
    <row r="465" spans="1:1">
      <c r="A465">
        <v>1516</v>
      </c>
    </row>
    <row r="466" spans="1:1">
      <c r="A466">
        <v>2278</v>
      </c>
    </row>
    <row r="467" spans="1:1">
      <c r="A467">
        <v>1495</v>
      </c>
    </row>
    <row r="468" spans="1:1">
      <c r="A468">
        <v>1908</v>
      </c>
    </row>
    <row r="469" spans="1:1">
      <c r="A469">
        <v>1753</v>
      </c>
    </row>
    <row r="470" spans="1:1">
      <c r="A470">
        <v>2179</v>
      </c>
    </row>
    <row r="471" spans="1:1">
      <c r="A471">
        <v>885</v>
      </c>
    </row>
    <row r="472" spans="1:1">
      <c r="A472">
        <v>1460</v>
      </c>
    </row>
    <row r="473" spans="1:1">
      <c r="A473">
        <v>2211</v>
      </c>
    </row>
    <row r="474" spans="1:1">
      <c r="A474">
        <v>970</v>
      </c>
    </row>
    <row r="475" spans="1:1">
      <c r="A475">
        <v>1407</v>
      </c>
    </row>
    <row r="476" spans="1:1">
      <c r="A476">
        <v>962</v>
      </c>
    </row>
    <row r="477" spans="1:1">
      <c r="A477">
        <v>1050</v>
      </c>
    </row>
    <row r="478" spans="1:1">
      <c r="A478">
        <v>1460</v>
      </c>
    </row>
    <row r="479" spans="1:1">
      <c r="A479">
        <v>1170</v>
      </c>
    </row>
    <row r="480" spans="1:1">
      <c r="A480">
        <v>1868</v>
      </c>
    </row>
    <row r="481" spans="1:1">
      <c r="A481">
        <v>976</v>
      </c>
    </row>
    <row r="482" spans="1:1">
      <c r="A482">
        <v>1064</v>
      </c>
    </row>
    <row r="483" spans="1:1">
      <c r="A483">
        <v>1061</v>
      </c>
    </row>
    <row r="484" spans="1:1">
      <c r="A484">
        <v>2276</v>
      </c>
    </row>
    <row r="485" spans="1:1">
      <c r="A485">
        <v>1377</v>
      </c>
    </row>
    <row r="486" spans="1:1">
      <c r="A486">
        <v>1915</v>
      </c>
    </row>
    <row r="487" spans="1:1">
      <c r="A487">
        <v>1656</v>
      </c>
    </row>
    <row r="488" spans="1:1">
      <c r="A488">
        <v>1403</v>
      </c>
    </row>
    <row r="489" spans="1:1">
      <c r="A489">
        <v>1674</v>
      </c>
    </row>
    <row r="490" spans="1:1">
      <c r="A490">
        <v>1547</v>
      </c>
    </row>
    <row r="491" spans="1:1">
      <c r="A491">
        <v>1585</v>
      </c>
    </row>
    <row r="492" spans="1:1">
      <c r="A492">
        <v>1832</v>
      </c>
    </row>
    <row r="493" spans="1:1">
      <c r="A493">
        <v>2125</v>
      </c>
    </row>
    <row r="494" spans="1:1">
      <c r="A494">
        <v>2362</v>
      </c>
    </row>
    <row r="495" spans="1:1">
      <c r="A495">
        <v>1551</v>
      </c>
    </row>
    <row r="496" spans="1:1">
      <c r="A496">
        <v>1282</v>
      </c>
    </row>
    <row r="497" spans="1:1">
      <c r="A497">
        <v>1546</v>
      </c>
    </row>
    <row r="498" spans="1:1">
      <c r="A498">
        <v>1238</v>
      </c>
    </row>
    <row r="499" spans="1:1">
      <c r="A499">
        <v>2104</v>
      </c>
    </row>
    <row r="500" spans="1:1">
      <c r="A500">
        <v>1686</v>
      </c>
    </row>
    <row r="501" spans="1:1">
      <c r="A501">
        <v>1371</v>
      </c>
    </row>
    <row r="502" spans="1:1">
      <c r="A502">
        <v>1265</v>
      </c>
    </row>
    <row r="503" spans="1:1">
      <c r="A503">
        <v>791</v>
      </c>
    </row>
    <row r="504" spans="1:1">
      <c r="A504">
        <v>1355</v>
      </c>
    </row>
    <row r="505" spans="1:1">
      <c r="A505">
        <v>892</v>
      </c>
    </row>
    <row r="506" spans="1:1">
      <c r="A506">
        <v>1901</v>
      </c>
    </row>
    <row r="507" spans="1:1">
      <c r="A507">
        <v>1146</v>
      </c>
    </row>
    <row r="508" spans="1:1">
      <c r="A508">
        <v>770</v>
      </c>
    </row>
    <row r="509" spans="1:1">
      <c r="A509">
        <v>1277</v>
      </c>
    </row>
    <row r="510" spans="1:1">
      <c r="A510">
        <v>1776</v>
      </c>
    </row>
    <row r="511" spans="1:1">
      <c r="A511">
        <v>1094</v>
      </c>
    </row>
    <row r="512" spans="1:1">
      <c r="A512">
        <v>1029</v>
      </c>
    </row>
    <row r="513" spans="1:1">
      <c r="A513">
        <v>1317</v>
      </c>
    </row>
    <row r="514" spans="1:1">
      <c r="A514">
        <v>1584</v>
      </c>
    </row>
    <row r="515" spans="1:1">
      <c r="A515">
        <v>2271</v>
      </c>
    </row>
    <row r="516" spans="1:1">
      <c r="A516">
        <v>1638</v>
      </c>
    </row>
    <row r="517" spans="1:1">
      <c r="A517">
        <v>1565</v>
      </c>
    </row>
    <row r="518" spans="1:1">
      <c r="A518">
        <v>812</v>
      </c>
    </row>
    <row r="519" spans="1:1">
      <c r="A519">
        <v>2256</v>
      </c>
    </row>
    <row r="520" spans="1:1">
      <c r="A520">
        <v>1196</v>
      </c>
    </row>
    <row r="521" spans="1:1">
      <c r="A521">
        <v>963</v>
      </c>
    </row>
    <row r="522" spans="1:1">
      <c r="A522">
        <v>2021</v>
      </c>
    </row>
    <row r="523" spans="1:1">
      <c r="A523">
        <v>1093</v>
      </c>
    </row>
    <row r="524" spans="1:1">
      <c r="A524">
        <v>2353</v>
      </c>
    </row>
    <row r="525" spans="1:1">
      <c r="A525">
        <v>2169</v>
      </c>
    </row>
    <row r="526" spans="1:1">
      <c r="A526">
        <v>1629</v>
      </c>
    </row>
    <row r="527" spans="1:1">
      <c r="A527">
        <v>1146</v>
      </c>
    </row>
    <row r="528" spans="1:1">
      <c r="A528">
        <v>1454</v>
      </c>
    </row>
    <row r="529" spans="1:1">
      <c r="A529">
        <v>1571</v>
      </c>
    </row>
    <row r="530" spans="1:1">
      <c r="A530">
        <v>944</v>
      </c>
    </row>
    <row r="531" spans="1:1">
      <c r="A531">
        <v>1742</v>
      </c>
    </row>
    <row r="532" spans="1:1">
      <c r="A532">
        <v>1288</v>
      </c>
    </row>
    <row r="533" spans="1:1">
      <c r="A533">
        <v>1041</v>
      </c>
    </row>
    <row r="534" spans="1:1">
      <c r="A534">
        <v>751</v>
      </c>
    </row>
    <row r="535" spans="1:1">
      <c r="A535">
        <v>2009</v>
      </c>
    </row>
    <row r="536" spans="1:1">
      <c r="A536">
        <v>1157</v>
      </c>
    </row>
    <row r="537" spans="1:1">
      <c r="A537">
        <v>1383</v>
      </c>
    </row>
    <row r="538" spans="1:1">
      <c r="A538">
        <v>2352</v>
      </c>
    </row>
    <row r="539" spans="1:1">
      <c r="A539">
        <v>1364</v>
      </c>
    </row>
    <row r="540" spans="1:1">
      <c r="A540">
        <v>2061</v>
      </c>
    </row>
    <row r="541" spans="1:1">
      <c r="A541">
        <v>1366</v>
      </c>
    </row>
    <row r="542" spans="1:1">
      <c r="A542">
        <v>941</v>
      </c>
    </row>
    <row r="543" spans="1:1">
      <c r="A543">
        <v>2392</v>
      </c>
    </row>
    <row r="544" spans="1:1">
      <c r="A544">
        <v>1923</v>
      </c>
    </row>
    <row r="545" spans="1:1">
      <c r="A545">
        <v>2215</v>
      </c>
    </row>
    <row r="546" spans="1:1">
      <c r="A546">
        <v>1985</v>
      </c>
    </row>
    <row r="547" spans="1:1">
      <c r="A547">
        <v>1507</v>
      </c>
    </row>
    <row r="548" spans="1:1">
      <c r="A548">
        <v>1685</v>
      </c>
    </row>
    <row r="549" spans="1:1">
      <c r="A549">
        <v>1208</v>
      </c>
    </row>
    <row r="550" spans="1:1">
      <c r="A550">
        <v>1519</v>
      </c>
    </row>
    <row r="551" spans="1:1">
      <c r="A551">
        <v>850</v>
      </c>
    </row>
    <row r="552" spans="1:1">
      <c r="A552">
        <v>1815</v>
      </c>
    </row>
    <row r="553" spans="1:1">
      <c r="A553">
        <v>1308</v>
      </c>
    </row>
    <row r="554" spans="1:1">
      <c r="A554">
        <v>879</v>
      </c>
    </row>
    <row r="555" spans="1:1">
      <c r="A555">
        <v>2172</v>
      </c>
    </row>
    <row r="556" spans="1:1">
      <c r="A556">
        <v>1777</v>
      </c>
    </row>
    <row r="557" spans="1:1">
      <c r="A557">
        <v>1467</v>
      </c>
    </row>
    <row r="558" spans="1:1">
      <c r="A558">
        <v>1012</v>
      </c>
    </row>
    <row r="559" spans="1:1">
      <c r="A559">
        <v>1430</v>
      </c>
    </row>
    <row r="560" spans="1:1">
      <c r="A560">
        <v>2270</v>
      </c>
    </row>
    <row r="561" spans="1:1">
      <c r="A561">
        <v>772</v>
      </c>
    </row>
    <row r="562" spans="1:1">
      <c r="A562">
        <v>1251</v>
      </c>
    </row>
    <row r="563" spans="1:1">
      <c r="A563">
        <v>1052</v>
      </c>
    </row>
    <row r="564" spans="1:1">
      <c r="A564">
        <v>1795</v>
      </c>
    </row>
    <row r="565" spans="1:1">
      <c r="A565">
        <v>1031</v>
      </c>
    </row>
    <row r="566" spans="1:1">
      <c r="A566">
        <v>796</v>
      </c>
    </row>
    <row r="567" spans="1:1">
      <c r="A567">
        <v>2154</v>
      </c>
    </row>
    <row r="568" spans="1:1">
      <c r="A568">
        <v>784</v>
      </c>
    </row>
    <row r="569" spans="1:1">
      <c r="A569">
        <v>1491</v>
      </c>
    </row>
    <row r="570" spans="1:1">
      <c r="A570">
        <v>1710</v>
      </c>
    </row>
    <row r="571" spans="1:1">
      <c r="A571">
        <v>2053</v>
      </c>
    </row>
    <row r="572" spans="1:1">
      <c r="A572">
        <v>933</v>
      </c>
    </row>
    <row r="573" spans="1:1">
      <c r="A573">
        <v>2040</v>
      </c>
    </row>
    <row r="574" spans="1:1">
      <c r="A574">
        <v>2203</v>
      </c>
    </row>
    <row r="575" spans="1:1">
      <c r="A575">
        <v>2367</v>
      </c>
    </row>
    <row r="576" spans="1:1">
      <c r="A576">
        <v>1034</v>
      </c>
    </row>
    <row r="577" spans="1:1">
      <c r="A577">
        <v>807</v>
      </c>
    </row>
    <row r="578" spans="1:1">
      <c r="A578">
        <v>1141</v>
      </c>
    </row>
    <row r="579" spans="1:1">
      <c r="A579">
        <v>1372</v>
      </c>
    </row>
    <row r="580" spans="1:1">
      <c r="A580">
        <v>2230</v>
      </c>
    </row>
    <row r="581" spans="1:1">
      <c r="A581">
        <v>950</v>
      </c>
    </row>
    <row r="582" spans="1:1">
      <c r="A582">
        <v>2305</v>
      </c>
    </row>
    <row r="583" spans="1:1">
      <c r="A583">
        <v>2074</v>
      </c>
    </row>
    <row r="584" spans="1:1">
      <c r="A584">
        <v>1922</v>
      </c>
    </row>
    <row r="585" spans="1:1">
      <c r="A585">
        <v>1276</v>
      </c>
    </row>
    <row r="586" spans="1:1">
      <c r="A586">
        <v>2135</v>
      </c>
    </row>
    <row r="587" spans="1:1">
      <c r="A587">
        <v>1640</v>
      </c>
    </row>
    <row r="588" spans="1:1">
      <c r="A588">
        <v>1995</v>
      </c>
    </row>
    <row r="589" spans="1:1">
      <c r="A589">
        <v>2236</v>
      </c>
    </row>
    <row r="590" spans="1:1">
      <c r="A590">
        <v>1712</v>
      </c>
    </row>
    <row r="591" spans="1:1">
      <c r="A591">
        <v>1374</v>
      </c>
    </row>
    <row r="592" spans="1:1">
      <c r="A592">
        <v>1395</v>
      </c>
    </row>
    <row r="593" spans="1:1">
      <c r="A593">
        <v>2133</v>
      </c>
    </row>
    <row r="594" spans="1:1">
      <c r="A594">
        <v>801</v>
      </c>
    </row>
    <row r="595" spans="1:1">
      <c r="A595">
        <v>1583</v>
      </c>
    </row>
    <row r="596" spans="1:1">
      <c r="A596">
        <v>1930</v>
      </c>
    </row>
    <row r="597" spans="1:1">
      <c r="A597">
        <v>1661</v>
      </c>
    </row>
    <row r="598" spans="1:1">
      <c r="A598">
        <v>2327</v>
      </c>
    </row>
    <row r="599" spans="1:1">
      <c r="A599">
        <v>2011</v>
      </c>
    </row>
    <row r="600" spans="1:1">
      <c r="A600">
        <v>2371</v>
      </c>
    </row>
    <row r="601" spans="1:1">
      <c r="A601">
        <v>1616</v>
      </c>
    </row>
    <row r="602" spans="1:1">
      <c r="A602">
        <v>1212</v>
      </c>
    </row>
    <row r="603" spans="1:1">
      <c r="A603">
        <v>1456</v>
      </c>
    </row>
    <row r="604" spans="1:1">
      <c r="A604">
        <v>839</v>
      </c>
    </row>
    <row r="605" spans="1:1">
      <c r="A605">
        <v>1037</v>
      </c>
    </row>
    <row r="606" spans="1:1">
      <c r="A606">
        <v>1107</v>
      </c>
    </row>
    <row r="607" spans="1:1">
      <c r="A607">
        <v>1585</v>
      </c>
    </row>
    <row r="608" spans="1:1">
      <c r="A608">
        <v>1181</v>
      </c>
    </row>
    <row r="609" spans="1:1">
      <c r="A609">
        <v>1660</v>
      </c>
    </row>
    <row r="610" spans="1:1">
      <c r="A610">
        <v>1285</v>
      </c>
    </row>
    <row r="611" spans="1:1">
      <c r="A611">
        <v>1448</v>
      </c>
    </row>
    <row r="612" spans="1:1">
      <c r="A612">
        <v>816</v>
      </c>
    </row>
    <row r="613" spans="1:1">
      <c r="A613">
        <v>1530</v>
      </c>
    </row>
    <row r="614" spans="1:1">
      <c r="A614">
        <v>2269</v>
      </c>
    </row>
    <row r="615" spans="1:1">
      <c r="A615">
        <v>1828</v>
      </c>
    </row>
    <row r="616" spans="1:1">
      <c r="A616">
        <v>2140</v>
      </c>
    </row>
    <row r="617" spans="1:1">
      <c r="A617">
        <v>2116</v>
      </c>
    </row>
    <row r="618" spans="1:1">
      <c r="A618">
        <v>2057</v>
      </c>
    </row>
    <row r="619" spans="1:1">
      <c r="A619">
        <v>2167</v>
      </c>
    </row>
    <row r="620" spans="1:1">
      <c r="A620">
        <v>995</v>
      </c>
    </row>
    <row r="621" spans="1:1">
      <c r="A621">
        <v>2365</v>
      </c>
    </row>
    <row r="622" spans="1:1">
      <c r="A622">
        <v>920</v>
      </c>
    </row>
    <row r="623" spans="1:1">
      <c r="A623">
        <v>1794</v>
      </c>
    </row>
    <row r="624" spans="1:1">
      <c r="A624">
        <v>1885</v>
      </c>
    </row>
    <row r="625" spans="1:1">
      <c r="A625">
        <v>1801</v>
      </c>
    </row>
    <row r="626" spans="1:1">
      <c r="A626">
        <v>1885</v>
      </c>
    </row>
    <row r="627" spans="1:1">
      <c r="A627">
        <v>2322</v>
      </c>
    </row>
    <row r="628" spans="1:1">
      <c r="A628">
        <v>860</v>
      </c>
    </row>
    <row r="629" spans="1:1">
      <c r="A629">
        <v>1653</v>
      </c>
    </row>
    <row r="630" spans="1:1">
      <c r="A630">
        <v>1440</v>
      </c>
    </row>
    <row r="631" spans="1:1">
      <c r="A631">
        <v>2207</v>
      </c>
    </row>
    <row r="632" spans="1:1">
      <c r="A632">
        <v>1007</v>
      </c>
    </row>
    <row r="633" spans="1:1">
      <c r="A633">
        <v>1988</v>
      </c>
    </row>
    <row r="634" spans="1:1">
      <c r="A634">
        <v>1606</v>
      </c>
    </row>
    <row r="635" spans="1:1">
      <c r="A635">
        <v>2056</v>
      </c>
    </row>
    <row r="636" spans="1:1">
      <c r="A636">
        <v>1591</v>
      </c>
    </row>
    <row r="637" spans="1:1">
      <c r="A637">
        <v>1943</v>
      </c>
    </row>
    <row r="638" spans="1:1">
      <c r="A638">
        <v>1278</v>
      </c>
    </row>
    <row r="639" spans="1:1">
      <c r="A639">
        <v>1630</v>
      </c>
    </row>
    <row r="640" spans="1:1">
      <c r="A640">
        <v>2376</v>
      </c>
    </row>
    <row r="641" spans="1:1">
      <c r="A641">
        <v>1687</v>
      </c>
    </row>
    <row r="642" spans="1:1">
      <c r="A642">
        <v>2269</v>
      </c>
    </row>
    <row r="643" spans="1:1">
      <c r="A643">
        <v>1701</v>
      </c>
    </row>
    <row r="644" spans="1:1">
      <c r="A644">
        <v>2007</v>
      </c>
    </row>
    <row r="645" spans="1:1">
      <c r="A645">
        <v>2247</v>
      </c>
    </row>
    <row r="646" spans="1:1">
      <c r="A646">
        <v>1737</v>
      </c>
    </row>
    <row r="647" spans="1:1">
      <c r="A647">
        <v>1434</v>
      </c>
    </row>
    <row r="648" spans="1:1">
      <c r="A648">
        <v>895</v>
      </c>
    </row>
    <row r="649" spans="1:1">
      <c r="A649">
        <v>1880</v>
      </c>
    </row>
    <row r="650" spans="1:1">
      <c r="A650">
        <v>2096</v>
      </c>
    </row>
    <row r="651" spans="1:1">
      <c r="A651">
        <v>1996</v>
      </c>
    </row>
    <row r="652" spans="1:1">
      <c r="A652">
        <v>2377</v>
      </c>
    </row>
    <row r="653" spans="1:1">
      <c r="A653">
        <v>865</v>
      </c>
    </row>
    <row r="654" spans="1:1">
      <c r="A654">
        <v>1675</v>
      </c>
    </row>
    <row r="655" spans="1:1">
      <c r="A655">
        <v>1643</v>
      </c>
    </row>
    <row r="656" spans="1:1">
      <c r="A656">
        <v>1098</v>
      </c>
    </row>
    <row r="657" spans="1:1">
      <c r="A657">
        <v>2215</v>
      </c>
    </row>
    <row r="658" spans="1:1">
      <c r="A658">
        <v>1558</v>
      </c>
    </row>
    <row r="659" spans="1:1">
      <c r="A659">
        <v>1903</v>
      </c>
    </row>
    <row r="660" spans="1:1">
      <c r="A660">
        <v>1682</v>
      </c>
    </row>
    <row r="661" spans="1:1">
      <c r="A661">
        <v>1519</v>
      </c>
    </row>
    <row r="662" spans="1:1">
      <c r="A662">
        <v>1644</v>
      </c>
    </row>
    <row r="663" spans="1:1">
      <c r="A663">
        <v>2260</v>
      </c>
    </row>
    <row r="664" spans="1:1">
      <c r="A664">
        <v>1809</v>
      </c>
    </row>
    <row r="665" spans="1:1">
      <c r="A665">
        <v>866</v>
      </c>
    </row>
    <row r="666" spans="1:1">
      <c r="A666">
        <v>1909</v>
      </c>
    </row>
    <row r="667" spans="1:1">
      <c r="A667">
        <v>1299</v>
      </c>
    </row>
    <row r="668" spans="1:1">
      <c r="A668">
        <v>1199</v>
      </c>
    </row>
    <row r="669" spans="1:1">
      <c r="A669">
        <v>1669</v>
      </c>
    </row>
    <row r="670" spans="1:1">
      <c r="A670">
        <v>1791</v>
      </c>
    </row>
    <row r="671" spans="1:1">
      <c r="A671">
        <v>1335</v>
      </c>
    </row>
    <row r="672" spans="1:1">
      <c r="A672">
        <v>2070</v>
      </c>
    </row>
    <row r="673" spans="1:1">
      <c r="A673">
        <v>1674</v>
      </c>
    </row>
    <row r="674" spans="1:1">
      <c r="A674">
        <v>951</v>
      </c>
    </row>
    <row r="675" spans="1:1">
      <c r="A675">
        <v>1552</v>
      </c>
    </row>
    <row r="676" spans="1:1">
      <c r="A676">
        <v>1201</v>
      </c>
    </row>
    <row r="677" spans="1:1">
      <c r="A677">
        <v>1158</v>
      </c>
    </row>
    <row r="678" spans="1:1">
      <c r="A678">
        <v>1646</v>
      </c>
    </row>
    <row r="679" spans="1:1">
      <c r="A679">
        <v>772</v>
      </c>
    </row>
    <row r="680" spans="1:1">
      <c r="A680">
        <v>1898</v>
      </c>
    </row>
    <row r="681" spans="1:1">
      <c r="A681">
        <v>1498</v>
      </c>
    </row>
    <row r="682" spans="1:1">
      <c r="A682">
        <v>1181</v>
      </c>
    </row>
    <row r="683" spans="1:1">
      <c r="A683">
        <v>1583</v>
      </c>
    </row>
    <row r="684" spans="1:1">
      <c r="A684">
        <v>1589</v>
      </c>
    </row>
    <row r="685" spans="1:1">
      <c r="A685">
        <v>1326</v>
      </c>
    </row>
    <row r="686" spans="1:1">
      <c r="A686">
        <v>923</v>
      </c>
    </row>
    <row r="687" spans="1:1">
      <c r="A687">
        <v>1876</v>
      </c>
    </row>
    <row r="688" spans="1:1">
      <c r="A688">
        <v>1594</v>
      </c>
    </row>
    <row r="689" spans="1:1">
      <c r="A689">
        <v>1903</v>
      </c>
    </row>
    <row r="690" spans="1:1">
      <c r="A690">
        <v>891</v>
      </c>
    </row>
    <row r="691" spans="1:1">
      <c r="A691">
        <v>1127</v>
      </c>
    </row>
    <row r="692" spans="1:1">
      <c r="A692">
        <v>2281</v>
      </c>
    </row>
    <row r="693" spans="1:1">
      <c r="A693">
        <v>1178</v>
      </c>
    </row>
    <row r="694" spans="1:1">
      <c r="A694">
        <v>1658</v>
      </c>
    </row>
    <row r="695" spans="1:1">
      <c r="A695">
        <v>2156</v>
      </c>
    </row>
    <row r="696" spans="1:1">
      <c r="A696">
        <v>2184</v>
      </c>
    </row>
    <row r="697" spans="1:1">
      <c r="A697">
        <v>2015</v>
      </c>
    </row>
    <row r="698" spans="1:1">
      <c r="A698">
        <v>1911</v>
      </c>
    </row>
    <row r="699" spans="1:1">
      <c r="A699">
        <v>1581</v>
      </c>
    </row>
    <row r="700" spans="1:1">
      <c r="A700">
        <v>1777</v>
      </c>
    </row>
    <row r="701" spans="1:1">
      <c r="A701">
        <v>2226</v>
      </c>
    </row>
    <row r="702" spans="1:1">
      <c r="A702">
        <v>2097</v>
      </c>
    </row>
    <row r="703" spans="1:1">
      <c r="A703">
        <v>1631</v>
      </c>
    </row>
    <row r="704" spans="1:1">
      <c r="A704">
        <v>1204</v>
      </c>
    </row>
    <row r="705" spans="1:1">
      <c r="A705">
        <v>866</v>
      </c>
    </row>
    <row r="706" spans="1:1">
      <c r="A706">
        <v>1055</v>
      </c>
    </row>
    <row r="707" spans="1:1">
      <c r="A707">
        <v>1785</v>
      </c>
    </row>
    <row r="708" spans="1:1">
      <c r="A708">
        <v>1830</v>
      </c>
    </row>
    <row r="709" spans="1:1">
      <c r="A709">
        <v>1445</v>
      </c>
    </row>
    <row r="710" spans="1:1">
      <c r="A710">
        <v>1912</v>
      </c>
    </row>
    <row r="711" spans="1:1">
      <c r="A711">
        <v>1813</v>
      </c>
    </row>
    <row r="712" spans="1:1">
      <c r="A712">
        <v>2244</v>
      </c>
    </row>
    <row r="713" spans="1:1">
      <c r="A713">
        <v>1588</v>
      </c>
    </row>
    <row r="714" spans="1:1">
      <c r="A714">
        <v>1001</v>
      </c>
    </row>
    <row r="715" spans="1:1">
      <c r="A715">
        <v>1355</v>
      </c>
    </row>
    <row r="716" spans="1:1">
      <c r="A716">
        <v>1125</v>
      </c>
    </row>
    <row r="717" spans="1:1">
      <c r="A717">
        <v>1681</v>
      </c>
    </row>
    <row r="718" spans="1:1">
      <c r="A718">
        <v>1578</v>
      </c>
    </row>
    <row r="719" spans="1:1">
      <c r="A719">
        <v>2205</v>
      </c>
    </row>
    <row r="720" spans="1:1">
      <c r="A720">
        <v>1969</v>
      </c>
    </row>
    <row r="721" spans="1:1">
      <c r="A721">
        <v>1253</v>
      </c>
    </row>
    <row r="722" spans="1:1">
      <c r="A722">
        <v>1683</v>
      </c>
    </row>
    <row r="723" spans="1:1">
      <c r="A723">
        <v>1162</v>
      </c>
    </row>
    <row r="724" spans="1:1">
      <c r="A724">
        <v>1938</v>
      </c>
    </row>
    <row r="725" spans="1:1">
      <c r="A725">
        <v>1646</v>
      </c>
    </row>
    <row r="726" spans="1:1">
      <c r="A726">
        <v>1322</v>
      </c>
    </row>
    <row r="727" spans="1:1">
      <c r="A727">
        <v>1307</v>
      </c>
    </row>
    <row r="728" spans="1:1">
      <c r="A728">
        <v>1799</v>
      </c>
    </row>
    <row r="729" spans="1:1">
      <c r="A729">
        <v>1059</v>
      </c>
    </row>
    <row r="730" spans="1:1">
      <c r="A730">
        <v>1899</v>
      </c>
    </row>
    <row r="731" spans="1:1">
      <c r="A731">
        <v>1547</v>
      </c>
    </row>
    <row r="732" spans="1:1">
      <c r="A732">
        <v>917</v>
      </c>
    </row>
    <row r="733" spans="1:1">
      <c r="A733">
        <v>1441</v>
      </c>
    </row>
    <row r="734" spans="1:1">
      <c r="A734">
        <v>1992</v>
      </c>
    </row>
    <row r="735" spans="1:1">
      <c r="A735">
        <v>856</v>
      </c>
    </row>
    <row r="736" spans="1:1">
      <c r="A736">
        <v>1742</v>
      </c>
    </row>
    <row r="737" spans="1:1">
      <c r="A737">
        <v>2123</v>
      </c>
    </row>
    <row r="738" spans="1:1">
      <c r="A738">
        <v>834</v>
      </c>
    </row>
    <row r="739" spans="1:1">
      <c r="A739">
        <v>993</v>
      </c>
    </row>
    <row r="740" spans="1:1">
      <c r="A740">
        <v>2200</v>
      </c>
    </row>
    <row r="741" spans="1:1">
      <c r="A741">
        <v>1209</v>
      </c>
    </row>
    <row r="742" spans="1:1">
      <c r="A742">
        <v>946</v>
      </c>
    </row>
    <row r="743" spans="1:1">
      <c r="A743">
        <v>1593</v>
      </c>
    </row>
    <row r="744" spans="1:1">
      <c r="A744">
        <v>1834</v>
      </c>
    </row>
    <row r="745" spans="1:1">
      <c r="A745">
        <v>1544</v>
      </c>
    </row>
    <row r="746" spans="1:1">
      <c r="A746">
        <v>1414</v>
      </c>
    </row>
    <row r="747" spans="1:1">
      <c r="A747">
        <v>1159</v>
      </c>
    </row>
    <row r="748" spans="1:1">
      <c r="A748">
        <v>989</v>
      </c>
    </row>
    <row r="749" spans="1:1">
      <c r="A749">
        <v>2240</v>
      </c>
    </row>
    <row r="750" spans="1:1">
      <c r="A750">
        <v>1625</v>
      </c>
    </row>
    <row r="751" spans="1:1">
      <c r="A751">
        <v>1616</v>
      </c>
    </row>
    <row r="752" spans="1:1">
      <c r="A752">
        <v>882</v>
      </c>
    </row>
    <row r="753" spans="1:1">
      <c r="A753">
        <v>1007</v>
      </c>
    </row>
    <row r="754" spans="1:1">
      <c r="A754">
        <v>1561</v>
      </c>
    </row>
    <row r="755" spans="1:1">
      <c r="A755">
        <v>1158</v>
      </c>
    </row>
    <row r="756" spans="1:1">
      <c r="A756">
        <v>2328</v>
      </c>
    </row>
    <row r="757" spans="1:1">
      <c r="A757">
        <v>1451</v>
      </c>
    </row>
    <row r="758" spans="1:1">
      <c r="A758">
        <v>2172</v>
      </c>
    </row>
    <row r="759" spans="1:1">
      <c r="A759">
        <v>1156</v>
      </c>
    </row>
    <row r="760" spans="1:1">
      <c r="A760">
        <v>1171</v>
      </c>
    </row>
    <row r="761" spans="1:1">
      <c r="A761">
        <v>2209</v>
      </c>
    </row>
    <row r="762" spans="1:1">
      <c r="A762">
        <v>1760</v>
      </c>
    </row>
    <row r="763" spans="1:1">
      <c r="A763">
        <v>992</v>
      </c>
    </row>
    <row r="764" spans="1:1">
      <c r="A764">
        <v>1738</v>
      </c>
    </row>
    <row r="765" spans="1:1">
      <c r="A765">
        <v>1316</v>
      </c>
    </row>
    <row r="766" spans="1:1">
      <c r="A766">
        <v>2101</v>
      </c>
    </row>
    <row r="767" spans="1:1">
      <c r="A767">
        <v>956</v>
      </c>
    </row>
    <row r="768" spans="1:1">
      <c r="A768">
        <v>2224</v>
      </c>
    </row>
    <row r="769" spans="1:1">
      <c r="A769">
        <v>971</v>
      </c>
    </row>
    <row r="770" spans="1:1">
      <c r="A770">
        <v>879</v>
      </c>
    </row>
    <row r="771" spans="1:1">
      <c r="A771">
        <v>811</v>
      </c>
    </row>
    <row r="772" spans="1:1">
      <c r="A772">
        <v>1496</v>
      </c>
    </row>
    <row r="773" spans="1:1">
      <c r="A773">
        <v>2025</v>
      </c>
    </row>
    <row r="774" spans="1:1">
      <c r="A774">
        <v>1467</v>
      </c>
    </row>
    <row r="775" spans="1:1">
      <c r="A775">
        <v>2269</v>
      </c>
    </row>
    <row r="776" spans="1:1">
      <c r="A776">
        <v>2006</v>
      </c>
    </row>
    <row r="777" spans="1:1">
      <c r="A777">
        <v>2259</v>
      </c>
    </row>
    <row r="778" spans="1:1">
      <c r="A778">
        <v>1040</v>
      </c>
    </row>
    <row r="779" spans="1:1">
      <c r="A779">
        <v>2292</v>
      </c>
    </row>
    <row r="780" spans="1:1">
      <c r="A780">
        <v>2382</v>
      </c>
    </row>
    <row r="781" spans="1:1">
      <c r="A781">
        <v>980</v>
      </c>
    </row>
    <row r="782" spans="1:1">
      <c r="A782">
        <v>2280</v>
      </c>
    </row>
    <row r="783" spans="1:1">
      <c r="A783">
        <v>1283</v>
      </c>
    </row>
    <row r="784" spans="1:1">
      <c r="A784">
        <v>1875</v>
      </c>
    </row>
    <row r="785" spans="1:1">
      <c r="A785">
        <v>1620</v>
      </c>
    </row>
    <row r="786" spans="1:1">
      <c r="A786">
        <v>1196</v>
      </c>
    </row>
    <row r="787" spans="1:1">
      <c r="A787">
        <v>757</v>
      </c>
    </row>
    <row r="788" spans="1:1">
      <c r="A788">
        <v>1506</v>
      </c>
    </row>
    <row r="789" spans="1:1">
      <c r="A789">
        <v>1098</v>
      </c>
    </row>
    <row r="790" spans="1:1">
      <c r="A790">
        <v>2125</v>
      </c>
    </row>
    <row r="791" spans="1:1">
      <c r="A791">
        <v>1350</v>
      </c>
    </row>
    <row r="792" spans="1:1">
      <c r="A792">
        <v>1387</v>
      </c>
    </row>
    <row r="793" spans="1:1">
      <c r="A793">
        <v>1767</v>
      </c>
    </row>
    <row r="794" spans="1:1">
      <c r="A794">
        <v>1651</v>
      </c>
    </row>
    <row r="795" spans="1:1">
      <c r="A795">
        <v>1476</v>
      </c>
    </row>
    <row r="796" spans="1:1">
      <c r="A796">
        <v>1921</v>
      </c>
    </row>
    <row r="797" spans="1:1">
      <c r="A797">
        <v>1973</v>
      </c>
    </row>
    <row r="798" spans="1:1">
      <c r="A798">
        <v>2283</v>
      </c>
    </row>
    <row r="799" spans="1:1">
      <c r="A799">
        <v>1985</v>
      </c>
    </row>
    <row r="800" spans="1:1">
      <c r="A800">
        <v>2094</v>
      </c>
    </row>
    <row r="801" spans="1:1">
      <c r="A801">
        <v>834</v>
      </c>
    </row>
    <row r="802" spans="1:1">
      <c r="A802">
        <v>1629</v>
      </c>
    </row>
    <row r="803" spans="1:1">
      <c r="A803">
        <v>2393</v>
      </c>
    </row>
    <row r="804" spans="1:1">
      <c r="A804">
        <v>2303</v>
      </c>
    </row>
    <row r="805" spans="1:1">
      <c r="A805">
        <v>2024</v>
      </c>
    </row>
    <row r="806" spans="1:1">
      <c r="A806">
        <v>1760</v>
      </c>
    </row>
    <row r="807" spans="1:1">
      <c r="A807">
        <v>1012</v>
      </c>
    </row>
    <row r="808" spans="1:1">
      <c r="A808">
        <v>1562</v>
      </c>
    </row>
    <row r="809" spans="1:1">
      <c r="A809">
        <v>1316</v>
      </c>
    </row>
    <row r="810" spans="1:1">
      <c r="A810">
        <v>1181</v>
      </c>
    </row>
    <row r="811" spans="1:1">
      <c r="A811">
        <v>1764</v>
      </c>
    </row>
    <row r="812" spans="1:1">
      <c r="A812">
        <v>1666</v>
      </c>
    </row>
    <row r="813" spans="1:1">
      <c r="A813">
        <v>2157</v>
      </c>
    </row>
    <row r="814" spans="1:1">
      <c r="A814">
        <v>2262</v>
      </c>
    </row>
    <row r="815" spans="1:1">
      <c r="A815">
        <v>982</v>
      </c>
    </row>
    <row r="816" spans="1:1">
      <c r="A816">
        <v>824</v>
      </c>
    </row>
    <row r="817" spans="1:1">
      <c r="A817">
        <v>2348</v>
      </c>
    </row>
    <row r="818" spans="1:1">
      <c r="A818">
        <v>899</v>
      </c>
    </row>
    <row r="819" spans="1:1">
      <c r="A819">
        <v>2124</v>
      </c>
    </row>
    <row r="820" spans="1:1">
      <c r="A820">
        <v>1609</v>
      </c>
    </row>
    <row r="821" spans="1:1">
      <c r="A821">
        <v>1415</v>
      </c>
    </row>
    <row r="822" spans="1:1">
      <c r="A822">
        <v>1654</v>
      </c>
    </row>
    <row r="823" spans="1:1">
      <c r="A823">
        <v>1308</v>
      </c>
    </row>
    <row r="824" spans="1:1">
      <c r="A824">
        <v>1441</v>
      </c>
    </row>
    <row r="825" spans="1:1">
      <c r="A825">
        <v>2062</v>
      </c>
    </row>
    <row r="826" spans="1:1">
      <c r="A826">
        <v>1526</v>
      </c>
    </row>
    <row r="827" spans="1:1">
      <c r="A827">
        <v>992</v>
      </c>
    </row>
    <row r="828" spans="1:1">
      <c r="A828">
        <v>2142</v>
      </c>
    </row>
    <row r="829" spans="1:1">
      <c r="A829">
        <v>1867</v>
      </c>
    </row>
    <row r="830" spans="1:1">
      <c r="A830">
        <v>1156</v>
      </c>
    </row>
    <row r="831" spans="1:1">
      <c r="A831">
        <v>1633</v>
      </c>
    </row>
    <row r="832" spans="1:1">
      <c r="A832">
        <v>1004</v>
      </c>
    </row>
    <row r="833" spans="1:1">
      <c r="A833">
        <v>2386</v>
      </c>
    </row>
    <row r="834" spans="1:1">
      <c r="A834">
        <v>1309</v>
      </c>
    </row>
    <row r="835" spans="1:1">
      <c r="A835">
        <v>1271</v>
      </c>
    </row>
    <row r="836" spans="1:1">
      <c r="A836">
        <v>1761</v>
      </c>
    </row>
    <row r="837" spans="1:1">
      <c r="A837">
        <v>1827</v>
      </c>
    </row>
    <row r="838" spans="1:1">
      <c r="A838">
        <v>2119</v>
      </c>
    </row>
    <row r="839" spans="1:1">
      <c r="A839">
        <v>1476</v>
      </c>
    </row>
    <row r="840" spans="1:1">
      <c r="A840">
        <v>1751</v>
      </c>
    </row>
    <row r="841" spans="1:1">
      <c r="A841">
        <v>2235</v>
      </c>
    </row>
    <row r="842" spans="1:1">
      <c r="A842">
        <v>1953</v>
      </c>
    </row>
    <row r="843" spans="1:1">
      <c r="A843">
        <v>1783</v>
      </c>
    </row>
    <row r="844" spans="1:1">
      <c r="A844">
        <v>2346</v>
      </c>
    </row>
    <row r="845" spans="1:1">
      <c r="A845">
        <v>754</v>
      </c>
    </row>
    <row r="846" spans="1:1">
      <c r="A846">
        <v>1981</v>
      </c>
    </row>
    <row r="847" spans="1:1">
      <c r="A847">
        <v>760</v>
      </c>
    </row>
    <row r="848" spans="1:1">
      <c r="A848">
        <v>2031</v>
      </c>
    </row>
    <row r="849" spans="1:1">
      <c r="A849">
        <v>939</v>
      </c>
    </row>
    <row r="850" spans="1:1">
      <c r="A850">
        <v>2303</v>
      </c>
    </row>
    <row r="851" spans="1:1">
      <c r="A851">
        <v>1265</v>
      </c>
    </row>
    <row r="852" spans="1:1">
      <c r="A852">
        <v>1515</v>
      </c>
    </row>
    <row r="853" spans="1:1">
      <c r="A853">
        <v>942</v>
      </c>
    </row>
    <row r="854" spans="1:1">
      <c r="A854">
        <v>1868</v>
      </c>
    </row>
    <row r="855" spans="1:1">
      <c r="A855">
        <v>1912</v>
      </c>
    </row>
    <row r="856" spans="1:1">
      <c r="A856">
        <v>959</v>
      </c>
    </row>
    <row r="857" spans="1:1">
      <c r="A857">
        <v>2226</v>
      </c>
    </row>
    <row r="858" spans="1:1">
      <c r="A858">
        <v>1725</v>
      </c>
    </row>
    <row r="859" spans="1:1">
      <c r="A859">
        <v>1558</v>
      </c>
    </row>
    <row r="860" spans="1:1">
      <c r="A860">
        <v>1723</v>
      </c>
    </row>
    <row r="861" spans="1:1">
      <c r="A861">
        <v>1884</v>
      </c>
    </row>
    <row r="862" spans="1:1">
      <c r="A862">
        <v>2124</v>
      </c>
    </row>
    <row r="863" spans="1:1">
      <c r="A863">
        <v>1967</v>
      </c>
    </row>
    <row r="864" spans="1:1">
      <c r="A864">
        <v>1603</v>
      </c>
    </row>
    <row r="865" spans="1:1">
      <c r="A865">
        <v>1631</v>
      </c>
    </row>
    <row r="866" spans="1:1">
      <c r="A866">
        <v>1606</v>
      </c>
    </row>
    <row r="867" spans="1:1">
      <c r="A867">
        <v>1079</v>
      </c>
    </row>
    <row r="868" spans="1:1">
      <c r="A868">
        <v>983</v>
      </c>
    </row>
    <row r="869" spans="1:1">
      <c r="A869">
        <v>1067</v>
      </c>
    </row>
    <row r="870" spans="1:1">
      <c r="A870">
        <v>945</v>
      </c>
    </row>
    <row r="871" spans="1:1">
      <c r="A871">
        <v>1695</v>
      </c>
    </row>
    <row r="872" spans="1:1">
      <c r="A872">
        <v>1211</v>
      </c>
    </row>
    <row r="873" spans="1:1">
      <c r="A873">
        <v>1535</v>
      </c>
    </row>
    <row r="874" spans="1:1">
      <c r="A874">
        <v>1538</v>
      </c>
    </row>
    <row r="875" spans="1:1">
      <c r="A875">
        <v>1324</v>
      </c>
    </row>
    <row r="876" spans="1:1">
      <c r="A876">
        <v>2298</v>
      </c>
    </row>
    <row r="877" spans="1:1">
      <c r="A877">
        <v>901</v>
      </c>
    </row>
    <row r="878" spans="1:1">
      <c r="A878">
        <v>1294</v>
      </c>
    </row>
    <row r="879" spans="1:1">
      <c r="A879">
        <v>1788</v>
      </c>
    </row>
    <row r="880" spans="1:1">
      <c r="A880">
        <v>858</v>
      </c>
    </row>
    <row r="881" spans="1:1">
      <c r="A881">
        <v>2189</v>
      </c>
    </row>
    <row r="882" spans="1:1">
      <c r="A882">
        <v>1790</v>
      </c>
    </row>
    <row r="883" spans="1:1">
      <c r="A883">
        <v>2373</v>
      </c>
    </row>
    <row r="884" spans="1:1">
      <c r="A884">
        <v>762</v>
      </c>
    </row>
    <row r="885" spans="1:1">
      <c r="A885">
        <v>1612</v>
      </c>
    </row>
    <row r="886" spans="1:1">
      <c r="A886">
        <v>1725</v>
      </c>
    </row>
    <row r="887" spans="1:1">
      <c r="A887">
        <v>1782</v>
      </c>
    </row>
    <row r="888" spans="1:1">
      <c r="A888">
        <v>947</v>
      </c>
    </row>
    <row r="889" spans="1:1">
      <c r="A889">
        <v>2175</v>
      </c>
    </row>
    <row r="890" spans="1:1">
      <c r="A890">
        <v>2077</v>
      </c>
    </row>
    <row r="891" spans="1:1">
      <c r="A891">
        <v>1854</v>
      </c>
    </row>
    <row r="892" spans="1:1">
      <c r="A892">
        <v>2294</v>
      </c>
    </row>
    <row r="893" spans="1:1">
      <c r="A893">
        <v>2184</v>
      </c>
    </row>
    <row r="894" spans="1:1">
      <c r="A894">
        <v>1510</v>
      </c>
    </row>
    <row r="895" spans="1:1">
      <c r="A895">
        <v>1643</v>
      </c>
    </row>
    <row r="896" spans="1:1">
      <c r="A896">
        <v>1676</v>
      </c>
    </row>
    <row r="897" spans="1:1">
      <c r="A897">
        <v>1962</v>
      </c>
    </row>
    <row r="898" spans="1:1">
      <c r="A898">
        <v>1574</v>
      </c>
    </row>
    <row r="899" spans="1:1">
      <c r="A899">
        <v>1841</v>
      </c>
    </row>
    <row r="900" spans="1:1">
      <c r="A900">
        <v>1239</v>
      </c>
    </row>
    <row r="901" spans="1:1">
      <c r="A901">
        <v>946</v>
      </c>
    </row>
    <row r="902" spans="1:1">
      <c r="A902">
        <v>1806</v>
      </c>
    </row>
    <row r="903" spans="1:1">
      <c r="A903">
        <v>922</v>
      </c>
    </row>
    <row r="904" spans="1:1">
      <c r="A904">
        <v>1057</v>
      </c>
    </row>
    <row r="905" spans="1:1">
      <c r="A905">
        <v>1900</v>
      </c>
    </row>
    <row r="906" spans="1:1">
      <c r="A906">
        <v>1757</v>
      </c>
    </row>
    <row r="907" spans="1:1">
      <c r="A907">
        <v>2096</v>
      </c>
    </row>
    <row r="908" spans="1:1">
      <c r="A908">
        <v>1287</v>
      </c>
    </row>
    <row r="909" spans="1:1">
      <c r="A909">
        <v>2281</v>
      </c>
    </row>
    <row r="910" spans="1:1">
      <c r="A910">
        <v>1937</v>
      </c>
    </row>
    <row r="911" spans="1:1">
      <c r="A911">
        <v>1675</v>
      </c>
    </row>
    <row r="912" spans="1:1">
      <c r="A912">
        <v>2119</v>
      </c>
    </row>
    <row r="913" spans="1:1">
      <c r="A913">
        <v>1475</v>
      </c>
    </row>
    <row r="914" spans="1:1">
      <c r="A914">
        <v>1012</v>
      </c>
    </row>
    <row r="915" spans="1:1">
      <c r="A915">
        <v>1946</v>
      </c>
    </row>
    <row r="916" spans="1:1">
      <c r="A916">
        <v>2286</v>
      </c>
    </row>
    <row r="917" spans="1:1">
      <c r="A917">
        <v>1493</v>
      </c>
    </row>
    <row r="918" spans="1:1">
      <c r="A918">
        <v>2302</v>
      </c>
    </row>
    <row r="919" spans="1:1">
      <c r="A919">
        <v>2161</v>
      </c>
    </row>
    <row r="920" spans="1:1">
      <c r="A920">
        <v>1597</v>
      </c>
    </row>
    <row r="921" spans="1:1">
      <c r="A921">
        <v>1259</v>
      </c>
    </row>
    <row r="922" spans="1:1">
      <c r="A922">
        <v>1230</v>
      </c>
    </row>
    <row r="923" spans="1:1">
      <c r="A923">
        <v>1858</v>
      </c>
    </row>
    <row r="924" spans="1:1">
      <c r="A924">
        <v>1811</v>
      </c>
    </row>
    <row r="925" spans="1:1">
      <c r="A925">
        <v>2029</v>
      </c>
    </row>
    <row r="926" spans="1:1">
      <c r="A926">
        <v>1602</v>
      </c>
    </row>
    <row r="927" spans="1:1">
      <c r="A927">
        <v>1467</v>
      </c>
    </row>
    <row r="928" spans="1:1">
      <c r="A928">
        <v>1868</v>
      </c>
    </row>
    <row r="929" spans="1:1">
      <c r="A929">
        <v>1873</v>
      </c>
    </row>
    <row r="930" spans="1:1">
      <c r="A930">
        <v>2152</v>
      </c>
    </row>
    <row r="931" spans="1:1">
      <c r="A931">
        <v>917</v>
      </c>
    </row>
    <row r="932" spans="1:1">
      <c r="A932">
        <v>1175</v>
      </c>
    </row>
    <row r="933" spans="1:1">
      <c r="A933">
        <v>1461</v>
      </c>
    </row>
    <row r="934" spans="1:1">
      <c r="A934">
        <v>1082</v>
      </c>
    </row>
    <row r="935" spans="1:1">
      <c r="A935">
        <v>878</v>
      </c>
    </row>
    <row r="936" spans="1:1">
      <c r="A936">
        <v>2024</v>
      </c>
    </row>
    <row r="937" spans="1:1">
      <c r="A937">
        <v>1493</v>
      </c>
    </row>
    <row r="938" spans="1:1">
      <c r="A938">
        <v>1222</v>
      </c>
    </row>
    <row r="939" spans="1:1">
      <c r="A939">
        <v>1220</v>
      </c>
    </row>
    <row r="940" spans="1:1">
      <c r="A940">
        <v>1140</v>
      </c>
    </row>
    <row r="941" spans="1:1">
      <c r="A941">
        <v>2062</v>
      </c>
    </row>
    <row r="942" spans="1:1">
      <c r="A942">
        <v>1294</v>
      </c>
    </row>
    <row r="943" spans="1:1">
      <c r="A943">
        <v>1491</v>
      </c>
    </row>
    <row r="944" spans="1:1">
      <c r="A944">
        <v>1428</v>
      </c>
    </row>
    <row r="945" spans="1:1">
      <c r="A945">
        <v>2400</v>
      </c>
    </row>
    <row r="946" spans="1:1">
      <c r="A946">
        <v>2172</v>
      </c>
    </row>
    <row r="947" spans="1:1">
      <c r="A947">
        <v>2248</v>
      </c>
    </row>
    <row r="948" spans="1:1">
      <c r="A948">
        <v>1983</v>
      </c>
    </row>
    <row r="949" spans="1:1">
      <c r="A949">
        <v>1765</v>
      </c>
    </row>
    <row r="950" spans="1:1">
      <c r="A950">
        <v>2291</v>
      </c>
    </row>
    <row r="951" spans="1:1">
      <c r="A951">
        <v>762</v>
      </c>
    </row>
    <row r="952" spans="1:1">
      <c r="A952">
        <v>1060</v>
      </c>
    </row>
    <row r="953" spans="1:1">
      <c r="A953">
        <v>2174</v>
      </c>
    </row>
    <row r="954" spans="1:1">
      <c r="A954">
        <v>1025</v>
      </c>
    </row>
    <row r="955" spans="1:1">
      <c r="A955">
        <v>892</v>
      </c>
    </row>
    <row r="956" spans="1:1">
      <c r="A956">
        <v>2042</v>
      </c>
    </row>
    <row r="957" spans="1:1">
      <c r="A957">
        <v>756</v>
      </c>
    </row>
    <row r="958" spans="1:1">
      <c r="A958">
        <v>2397</v>
      </c>
    </row>
    <row r="959" spans="1:1">
      <c r="A959">
        <v>1828</v>
      </c>
    </row>
    <row r="960" spans="1:1">
      <c r="A960">
        <v>1964</v>
      </c>
    </row>
    <row r="961" spans="1:1">
      <c r="A961">
        <v>1043</v>
      </c>
    </row>
    <row r="962" spans="1:1">
      <c r="A962">
        <v>830</v>
      </c>
    </row>
    <row r="963" spans="1:1">
      <c r="A963">
        <v>1021</v>
      </c>
    </row>
    <row r="964" spans="1:1">
      <c r="A964">
        <v>1517</v>
      </c>
    </row>
    <row r="965" spans="1:1">
      <c r="A965">
        <v>1451</v>
      </c>
    </row>
    <row r="966" spans="1:1">
      <c r="A966">
        <v>1614</v>
      </c>
    </row>
    <row r="967" spans="1:1">
      <c r="A967">
        <v>2383</v>
      </c>
    </row>
    <row r="968" spans="1:1">
      <c r="A968">
        <v>1009</v>
      </c>
    </row>
    <row r="969" spans="1:1">
      <c r="A969">
        <v>1871</v>
      </c>
    </row>
    <row r="970" spans="1:1">
      <c r="A970">
        <v>2303</v>
      </c>
    </row>
    <row r="971" spans="1:1">
      <c r="A971">
        <v>1965</v>
      </c>
    </row>
    <row r="972" spans="1:1">
      <c r="A972">
        <v>1835</v>
      </c>
    </row>
    <row r="973" spans="1:1">
      <c r="A973">
        <v>903</v>
      </c>
    </row>
    <row r="974" spans="1:1">
      <c r="A974">
        <v>943</v>
      </c>
    </row>
    <row r="975" spans="1:1">
      <c r="A975">
        <v>1947</v>
      </c>
    </row>
    <row r="976" spans="1:1">
      <c r="A976">
        <v>2038</v>
      </c>
    </row>
    <row r="977" spans="1:1">
      <c r="A977">
        <v>828</v>
      </c>
    </row>
    <row r="978" spans="1:1">
      <c r="A978">
        <v>873</v>
      </c>
    </row>
    <row r="979" spans="1:1">
      <c r="A979">
        <v>1913</v>
      </c>
    </row>
    <row r="980" spans="1:1">
      <c r="A980">
        <v>1761</v>
      </c>
    </row>
    <row r="981" spans="1:1">
      <c r="A981">
        <v>947</v>
      </c>
    </row>
    <row r="982" spans="1:1">
      <c r="A982">
        <v>1285</v>
      </c>
    </row>
    <row r="983" spans="1:1">
      <c r="A983">
        <v>1904</v>
      </c>
    </row>
    <row r="984" spans="1:1">
      <c r="A984">
        <v>864</v>
      </c>
    </row>
    <row r="985" spans="1:1">
      <c r="A985">
        <v>1127</v>
      </c>
    </row>
    <row r="986" spans="1:1">
      <c r="A986">
        <v>996</v>
      </c>
    </row>
    <row r="987" spans="1:1">
      <c r="A987">
        <v>1732</v>
      </c>
    </row>
    <row r="988" spans="1:1">
      <c r="A988">
        <v>2136</v>
      </c>
    </row>
    <row r="989" spans="1:1">
      <c r="A989">
        <v>1712</v>
      </c>
    </row>
    <row r="990" spans="1:1">
      <c r="A990">
        <v>1943</v>
      </c>
    </row>
    <row r="991" spans="1:1">
      <c r="A991">
        <v>1662</v>
      </c>
    </row>
    <row r="992" spans="1:1">
      <c r="A992">
        <v>804</v>
      </c>
    </row>
    <row r="993" spans="1:1">
      <c r="A993">
        <v>2092</v>
      </c>
    </row>
    <row r="994" spans="1:1">
      <c r="A994">
        <v>1384</v>
      </c>
    </row>
    <row r="995" spans="1:1">
      <c r="A995">
        <v>1904</v>
      </c>
    </row>
    <row r="996" spans="1:1">
      <c r="A996">
        <v>1799</v>
      </c>
    </row>
    <row r="997" spans="1:1">
      <c r="A997">
        <v>1967</v>
      </c>
    </row>
    <row r="998" spans="1:1">
      <c r="A998">
        <v>2022</v>
      </c>
    </row>
    <row r="999" spans="1:1">
      <c r="A999">
        <v>1054</v>
      </c>
    </row>
    <row r="1000" spans="1:1">
      <c r="A1000">
        <v>1743</v>
      </c>
    </row>
    <row r="1001" spans="1:1">
      <c r="A1001">
        <v>1949</v>
      </c>
    </row>
    <row r="1002" spans="1:1">
      <c r="A1002">
        <v>2242</v>
      </c>
    </row>
    <row r="1003" spans="1:1">
      <c r="A1003">
        <v>1528</v>
      </c>
    </row>
    <row r="1004" spans="1:1">
      <c r="A1004">
        <v>1185</v>
      </c>
    </row>
    <row r="1005" spans="1:1">
      <c r="A1005">
        <v>1554</v>
      </c>
    </row>
    <row r="1006" spans="1:1">
      <c r="A1006">
        <v>2012</v>
      </c>
    </row>
    <row r="1007" spans="1:1">
      <c r="A1007">
        <v>975</v>
      </c>
    </row>
    <row r="1008" spans="1:1">
      <c r="A1008">
        <v>1686</v>
      </c>
    </row>
    <row r="1009" spans="1:1">
      <c r="A1009">
        <v>2308</v>
      </c>
    </row>
    <row r="1010" spans="1:1">
      <c r="A1010">
        <v>1500</v>
      </c>
    </row>
    <row r="1011" spans="1:1">
      <c r="A1011">
        <v>1707</v>
      </c>
    </row>
    <row r="1012" spans="1:1">
      <c r="A1012">
        <v>888</v>
      </c>
    </row>
    <row r="1013" spans="1:1">
      <c r="A1013">
        <v>1634</v>
      </c>
    </row>
    <row r="1014" spans="1:1">
      <c r="A1014">
        <v>1821</v>
      </c>
    </row>
    <row r="1015" spans="1:1">
      <c r="A1015">
        <v>977</v>
      </c>
    </row>
    <row r="1016" spans="1:1">
      <c r="A1016">
        <v>1066</v>
      </c>
    </row>
    <row r="1017" spans="1:1">
      <c r="A1017">
        <v>1463</v>
      </c>
    </row>
    <row r="1018" spans="1:1">
      <c r="A1018">
        <v>1658</v>
      </c>
    </row>
    <row r="1019" spans="1:1">
      <c r="A1019">
        <v>1388</v>
      </c>
    </row>
    <row r="1020" spans="1:1">
      <c r="A1020">
        <v>2391</v>
      </c>
    </row>
    <row r="1021" spans="1:1">
      <c r="A1021">
        <v>1902</v>
      </c>
    </row>
    <row r="1022" spans="1:1">
      <c r="A1022">
        <v>1203</v>
      </c>
    </row>
    <row r="1023" spans="1:1">
      <c r="A1023">
        <v>2160</v>
      </c>
    </row>
    <row r="1024" spans="1:1">
      <c r="A1024">
        <v>1049</v>
      </c>
    </row>
    <row r="1025" spans="1:1">
      <c r="A1025">
        <v>2053</v>
      </c>
    </row>
    <row r="1026" spans="1:1">
      <c r="A1026">
        <v>1266</v>
      </c>
    </row>
    <row r="1027" spans="1:1">
      <c r="A1027">
        <v>1132</v>
      </c>
    </row>
    <row r="1028" spans="1:1">
      <c r="A1028">
        <v>1993</v>
      </c>
    </row>
    <row r="1029" spans="1:1">
      <c r="A1029">
        <v>2039</v>
      </c>
    </row>
    <row r="1030" spans="1:1">
      <c r="A1030">
        <v>1782</v>
      </c>
    </row>
    <row r="1031" spans="1:1">
      <c r="A1031">
        <v>992</v>
      </c>
    </row>
    <row r="1032" spans="1:1">
      <c r="A1032">
        <v>2023</v>
      </c>
    </row>
    <row r="1033" spans="1:1">
      <c r="A1033">
        <v>866</v>
      </c>
    </row>
    <row r="1034" spans="1:1">
      <c r="A1034">
        <v>1493</v>
      </c>
    </row>
    <row r="1035" spans="1:1">
      <c r="A1035">
        <v>781</v>
      </c>
    </row>
    <row r="1036" spans="1:1">
      <c r="A1036">
        <v>821</v>
      </c>
    </row>
    <row r="1037" spans="1:1">
      <c r="A1037">
        <v>1912</v>
      </c>
    </row>
    <row r="1038" spans="1:1">
      <c r="A1038">
        <v>924</v>
      </c>
    </row>
    <row r="1039" spans="1:1">
      <c r="A1039">
        <v>995</v>
      </c>
    </row>
    <row r="1040" spans="1:1">
      <c r="A1040">
        <v>965</v>
      </c>
    </row>
    <row r="1041" spans="1:1">
      <c r="A1041">
        <v>1163</v>
      </c>
    </row>
    <row r="1042" spans="1:1">
      <c r="A1042">
        <v>1827</v>
      </c>
    </row>
    <row r="1043" spans="1:1">
      <c r="A1043">
        <v>1423</v>
      </c>
    </row>
    <row r="1044" spans="1:1">
      <c r="A1044">
        <v>1249</v>
      </c>
    </row>
    <row r="1045" spans="1:1">
      <c r="A1045">
        <v>1952</v>
      </c>
    </row>
    <row r="1046" spans="1:1">
      <c r="A1046">
        <v>1872</v>
      </c>
    </row>
    <row r="1047" spans="1:1">
      <c r="A1047">
        <v>2199</v>
      </c>
    </row>
    <row r="1048" spans="1:1">
      <c r="A1048">
        <v>1451</v>
      </c>
    </row>
    <row r="1049" spans="1:1">
      <c r="A1049">
        <v>2254</v>
      </c>
    </row>
    <row r="1050" spans="1:1">
      <c r="A1050">
        <v>1565</v>
      </c>
    </row>
    <row r="1051" spans="1:1">
      <c r="A1051">
        <v>1963</v>
      </c>
    </row>
    <row r="1052" spans="1:1">
      <c r="A1052">
        <v>2144</v>
      </c>
    </row>
    <row r="1053" spans="1:1">
      <c r="A1053">
        <v>2124</v>
      </c>
    </row>
    <row r="1054" spans="1:1">
      <c r="A1054">
        <v>1626</v>
      </c>
    </row>
    <row r="1055" spans="1:1">
      <c r="A1055">
        <v>987</v>
      </c>
    </row>
    <row r="1056" spans="1:1">
      <c r="A1056">
        <v>1110</v>
      </c>
    </row>
    <row r="1057" spans="1:1">
      <c r="A1057">
        <v>1760</v>
      </c>
    </row>
    <row r="1058" spans="1:1">
      <c r="A1058">
        <v>834</v>
      </c>
    </row>
    <row r="1059" spans="1:1">
      <c r="A1059">
        <v>2142</v>
      </c>
    </row>
    <row r="1060" spans="1:1">
      <c r="A1060">
        <v>871</v>
      </c>
    </row>
    <row r="1061" spans="1:1">
      <c r="A1061">
        <v>1954</v>
      </c>
    </row>
    <row r="1062" spans="1:1">
      <c r="A1062">
        <v>2327</v>
      </c>
    </row>
    <row r="1063" spans="1:1">
      <c r="A1063">
        <v>2142</v>
      </c>
    </row>
    <row r="1064" spans="1:1">
      <c r="A1064">
        <v>1614</v>
      </c>
    </row>
    <row r="1065" spans="1:1">
      <c r="A1065">
        <v>1705</v>
      </c>
    </row>
    <row r="1066" spans="1:1">
      <c r="A1066">
        <v>1636</v>
      </c>
    </row>
    <row r="1067" spans="1:1">
      <c r="A1067">
        <v>1767</v>
      </c>
    </row>
    <row r="1068" spans="1:1">
      <c r="A1068">
        <v>2381</v>
      </c>
    </row>
    <row r="1069" spans="1:1">
      <c r="A1069">
        <v>1562</v>
      </c>
    </row>
    <row r="1070" spans="1:1">
      <c r="A1070">
        <v>2398</v>
      </c>
    </row>
    <row r="1071" spans="1:1">
      <c r="A1071">
        <v>2231</v>
      </c>
    </row>
    <row r="1072" spans="1:1">
      <c r="A1072">
        <v>1809</v>
      </c>
    </row>
    <row r="1073" spans="1:1">
      <c r="A1073">
        <v>804</v>
      </c>
    </row>
    <row r="1074" spans="1:1">
      <c r="A1074">
        <v>2125</v>
      </c>
    </row>
    <row r="1075" spans="1:1">
      <c r="A1075">
        <v>1853</v>
      </c>
    </row>
    <row r="1076" spans="1:1">
      <c r="A1076">
        <v>815</v>
      </c>
    </row>
    <row r="1077" spans="1:1">
      <c r="A1077">
        <v>1671</v>
      </c>
    </row>
    <row r="1078" spans="1:1">
      <c r="A1078">
        <v>1994</v>
      </c>
    </row>
    <row r="1079" spans="1:1">
      <c r="A1079">
        <v>1970</v>
      </c>
    </row>
    <row r="1080" spans="1:1">
      <c r="A1080">
        <v>1098</v>
      </c>
    </row>
    <row r="1081" spans="1:1">
      <c r="A1081">
        <v>1145</v>
      </c>
    </row>
    <row r="1082" spans="1:1">
      <c r="A1082">
        <v>1468</v>
      </c>
    </row>
    <row r="1083" spans="1:1">
      <c r="A1083">
        <v>1221</v>
      </c>
    </row>
    <row r="1084" spans="1:1">
      <c r="A1084">
        <v>1576</v>
      </c>
    </row>
    <row r="1085" spans="1:1">
      <c r="A1085">
        <v>1054</v>
      </c>
    </row>
    <row r="1086" spans="1:1">
      <c r="A1086">
        <v>874</v>
      </c>
    </row>
    <row r="1087" spans="1:1">
      <c r="A1087">
        <v>2031</v>
      </c>
    </row>
    <row r="1088" spans="1:1">
      <c r="A1088">
        <v>812</v>
      </c>
    </row>
    <row r="1089" spans="1:1">
      <c r="A1089">
        <v>1026</v>
      </c>
    </row>
    <row r="1090" spans="1:1">
      <c r="A1090">
        <v>1650</v>
      </c>
    </row>
    <row r="1091" spans="1:1">
      <c r="A1091">
        <v>2312</v>
      </c>
    </row>
    <row r="1092" spans="1:1">
      <c r="A1092">
        <v>1168</v>
      </c>
    </row>
    <row r="1093" spans="1:1">
      <c r="A1093">
        <v>1401</v>
      </c>
    </row>
    <row r="1094" spans="1:1">
      <c r="A1094">
        <v>1875</v>
      </c>
    </row>
    <row r="1095" spans="1:1">
      <c r="A1095">
        <v>1892</v>
      </c>
    </row>
    <row r="1096" spans="1:1">
      <c r="A1096">
        <v>2216</v>
      </c>
    </row>
    <row r="1097" spans="1:1">
      <c r="A1097">
        <v>1532</v>
      </c>
    </row>
    <row r="1098" spans="1:1">
      <c r="A1098">
        <v>1758</v>
      </c>
    </row>
    <row r="1099" spans="1:1">
      <c r="A1099">
        <v>1865</v>
      </c>
    </row>
    <row r="1100" spans="1:1">
      <c r="A1100">
        <v>1142</v>
      </c>
    </row>
    <row r="1101" spans="1:1">
      <c r="A1101">
        <v>2000</v>
      </c>
    </row>
    <row r="1102" spans="1:1">
      <c r="A1102">
        <v>2381</v>
      </c>
    </row>
    <row r="1103" spans="1:1">
      <c r="A1103">
        <v>2255</v>
      </c>
    </row>
    <row r="1104" spans="1:1">
      <c r="A1104">
        <v>1738</v>
      </c>
    </row>
    <row r="1105" spans="1:1">
      <c r="A1105">
        <v>1004</v>
      </c>
    </row>
    <row r="1106" spans="1:1">
      <c r="A1106">
        <v>1598</v>
      </c>
    </row>
    <row r="1107" spans="1:1">
      <c r="A1107">
        <v>2171</v>
      </c>
    </row>
    <row r="1108" spans="1:1">
      <c r="A1108">
        <v>2355</v>
      </c>
    </row>
    <row r="1109" spans="1:1">
      <c r="A1109">
        <v>2190</v>
      </c>
    </row>
    <row r="1110" spans="1:1">
      <c r="A1110">
        <v>870</v>
      </c>
    </row>
    <row r="1111" spans="1:1">
      <c r="A1111">
        <v>2069</v>
      </c>
    </row>
    <row r="1112" spans="1:1">
      <c r="A1112">
        <v>1763</v>
      </c>
    </row>
    <row r="1113" spans="1:1">
      <c r="A1113">
        <v>2326</v>
      </c>
    </row>
    <row r="1114" spans="1:1">
      <c r="A1114">
        <v>1266</v>
      </c>
    </row>
    <row r="1115" spans="1:1">
      <c r="A1115">
        <v>1446</v>
      </c>
    </row>
    <row r="1116" spans="1:1">
      <c r="A1116">
        <v>1862</v>
      </c>
    </row>
    <row r="1117" spans="1:1">
      <c r="A1117">
        <v>1782</v>
      </c>
    </row>
    <row r="1118" spans="1:1">
      <c r="A1118">
        <v>2172</v>
      </c>
    </row>
    <row r="1119" spans="1:1">
      <c r="A1119">
        <v>1467</v>
      </c>
    </row>
    <row r="1120" spans="1:1">
      <c r="A1120">
        <v>835</v>
      </c>
    </row>
    <row r="1121" spans="1:1">
      <c r="A1121">
        <v>1924</v>
      </c>
    </row>
    <row r="1122" spans="1:1">
      <c r="A1122">
        <v>1057</v>
      </c>
    </row>
    <row r="1123" spans="1:1">
      <c r="A1123">
        <v>1306</v>
      </c>
    </row>
    <row r="1124" spans="1:1">
      <c r="A1124">
        <v>1134</v>
      </c>
    </row>
    <row r="1125" spans="1:1">
      <c r="A1125">
        <v>1589</v>
      </c>
    </row>
    <row r="1126" spans="1:1">
      <c r="A1126">
        <v>2179</v>
      </c>
    </row>
    <row r="1127" spans="1:1">
      <c r="A1127">
        <v>1377</v>
      </c>
    </row>
    <row r="1128" spans="1:1">
      <c r="A1128">
        <v>1201</v>
      </c>
    </row>
    <row r="1129" spans="1:1">
      <c r="A1129">
        <v>1502</v>
      </c>
    </row>
    <row r="1130" spans="1:1">
      <c r="A1130">
        <v>1655</v>
      </c>
    </row>
    <row r="1131" spans="1:1">
      <c r="A1131">
        <v>1485</v>
      </c>
    </row>
    <row r="1132" spans="1:1">
      <c r="A1132">
        <v>1533</v>
      </c>
    </row>
    <row r="1133" spans="1:1">
      <c r="A1133">
        <v>1309</v>
      </c>
    </row>
    <row r="1134" spans="1:1">
      <c r="A1134">
        <v>2135</v>
      </c>
    </row>
    <row r="1135" spans="1:1">
      <c r="A1135">
        <v>1789</v>
      </c>
    </row>
    <row r="1136" spans="1:1">
      <c r="A1136">
        <v>1229</v>
      </c>
    </row>
    <row r="1137" spans="1:1">
      <c r="A1137">
        <v>973</v>
      </c>
    </row>
    <row r="1138" spans="1:1">
      <c r="A1138">
        <v>1188</v>
      </c>
    </row>
    <row r="1139" spans="1:1">
      <c r="A1139">
        <v>1136</v>
      </c>
    </row>
    <row r="1140" spans="1:1">
      <c r="A1140">
        <v>1102</v>
      </c>
    </row>
    <row r="1141" spans="1:1">
      <c r="A1141">
        <v>1974</v>
      </c>
    </row>
    <row r="1142" spans="1:1">
      <c r="A1142">
        <v>1821</v>
      </c>
    </row>
    <row r="1143" spans="1:1">
      <c r="A1143">
        <v>915</v>
      </c>
    </row>
    <row r="1144" spans="1:1">
      <c r="A1144">
        <v>1273</v>
      </c>
    </row>
    <row r="1145" spans="1:1">
      <c r="A1145">
        <v>1680</v>
      </c>
    </row>
    <row r="1146" spans="1:1">
      <c r="A1146">
        <v>1741</v>
      </c>
    </row>
    <row r="1147" spans="1:1">
      <c r="A1147">
        <v>1057</v>
      </c>
    </row>
    <row r="1148" spans="1:1">
      <c r="A1148">
        <v>2163</v>
      </c>
    </row>
    <row r="1149" spans="1:1">
      <c r="A1149">
        <v>2259</v>
      </c>
    </row>
    <row r="1150" spans="1:1">
      <c r="A1150">
        <v>2021</v>
      </c>
    </row>
    <row r="1151" spans="1:1">
      <c r="A1151">
        <v>1057</v>
      </c>
    </row>
    <row r="1152" spans="1:1">
      <c r="A1152">
        <v>1053</v>
      </c>
    </row>
    <row r="1153" spans="1:1">
      <c r="A1153">
        <v>2026</v>
      </c>
    </row>
    <row r="1154" spans="1:1">
      <c r="A1154">
        <v>1352</v>
      </c>
    </row>
    <row r="1155" spans="1:1">
      <c r="A1155">
        <v>2032</v>
      </c>
    </row>
    <row r="1156" spans="1:1">
      <c r="A1156">
        <v>750</v>
      </c>
    </row>
    <row r="1157" spans="1:1">
      <c r="A1157">
        <v>1307</v>
      </c>
    </row>
    <row r="1158" spans="1:1">
      <c r="A1158">
        <v>1765</v>
      </c>
    </row>
    <row r="1159" spans="1:1">
      <c r="A1159">
        <v>1037</v>
      </c>
    </row>
    <row r="1160" spans="1:1">
      <c r="A1160">
        <v>2167</v>
      </c>
    </row>
    <row r="1161" spans="1:1">
      <c r="A1161">
        <v>1892</v>
      </c>
    </row>
    <row r="1162" spans="1:1">
      <c r="A1162">
        <v>1991</v>
      </c>
    </row>
    <row r="1163" spans="1:1">
      <c r="A1163">
        <v>1740</v>
      </c>
    </row>
    <row r="1164" spans="1:1">
      <c r="A1164">
        <v>1958</v>
      </c>
    </row>
    <row r="1165" spans="1:1">
      <c r="A1165">
        <v>2119</v>
      </c>
    </row>
    <row r="1166" spans="1:1">
      <c r="A1166">
        <v>1159</v>
      </c>
    </row>
    <row r="1167" spans="1:1">
      <c r="A1167">
        <v>829</v>
      </c>
    </row>
    <row r="1168" spans="1:1">
      <c r="A1168">
        <v>1878</v>
      </c>
    </row>
    <row r="1169" spans="1:1">
      <c r="A1169">
        <v>2046</v>
      </c>
    </row>
    <row r="1170" spans="1:1">
      <c r="A1170">
        <v>1585</v>
      </c>
    </row>
    <row r="1171" spans="1:1">
      <c r="A1171">
        <v>2126</v>
      </c>
    </row>
    <row r="1172" spans="1:1">
      <c r="A1172">
        <v>1378</v>
      </c>
    </row>
    <row r="1173" spans="1:1">
      <c r="A1173">
        <v>1746</v>
      </c>
    </row>
    <row r="1174" spans="1:1">
      <c r="A1174">
        <v>1274</v>
      </c>
    </row>
    <row r="1175" spans="1:1">
      <c r="A1175">
        <v>986</v>
      </c>
    </row>
    <row r="1176" spans="1:1">
      <c r="A1176">
        <v>1803</v>
      </c>
    </row>
    <row r="1177" spans="1:1">
      <c r="A1177">
        <v>1209</v>
      </c>
    </row>
    <row r="1178" spans="1:1">
      <c r="A1178">
        <v>1850</v>
      </c>
    </row>
    <row r="1179" spans="1:1">
      <c r="A1179">
        <v>1512</v>
      </c>
    </row>
    <row r="1180" spans="1:1">
      <c r="A1180">
        <v>2207</v>
      </c>
    </row>
    <row r="1181" spans="1:1">
      <c r="A1181">
        <v>822</v>
      </c>
    </row>
    <row r="1182" spans="1:1">
      <c r="A1182">
        <v>980</v>
      </c>
    </row>
    <row r="1183" spans="1:1">
      <c r="A1183">
        <v>1914</v>
      </c>
    </row>
    <row r="1184" spans="1:1">
      <c r="A1184">
        <v>1742</v>
      </c>
    </row>
    <row r="1185" spans="1:1">
      <c r="A1185">
        <v>1454</v>
      </c>
    </row>
    <row r="1186" spans="1:1">
      <c r="A1186">
        <v>2161</v>
      </c>
    </row>
    <row r="1187" spans="1:1">
      <c r="A1187">
        <v>1752</v>
      </c>
    </row>
    <row r="1188" spans="1:1">
      <c r="A1188">
        <v>903</v>
      </c>
    </row>
    <row r="1189" spans="1:1">
      <c r="A1189">
        <v>2352</v>
      </c>
    </row>
    <row r="1190" spans="1:1">
      <c r="A1190">
        <v>1914</v>
      </c>
    </row>
    <row r="1191" spans="1:1">
      <c r="A1191">
        <v>2282</v>
      </c>
    </row>
    <row r="1192" spans="1:1">
      <c r="A1192">
        <v>1371</v>
      </c>
    </row>
    <row r="1193" spans="1:1">
      <c r="A1193">
        <v>1028</v>
      </c>
    </row>
    <row r="1194" spans="1:1">
      <c r="A1194">
        <v>2304</v>
      </c>
    </row>
    <row r="1195" spans="1:1">
      <c r="A1195">
        <v>1763</v>
      </c>
    </row>
    <row r="1196" spans="1:1">
      <c r="A1196">
        <v>2400</v>
      </c>
    </row>
    <row r="1197" spans="1:1">
      <c r="A1197">
        <v>1577</v>
      </c>
    </row>
    <row r="1198" spans="1:1">
      <c r="A1198">
        <v>2149</v>
      </c>
    </row>
    <row r="1199" spans="1:1">
      <c r="A1199">
        <v>2360</v>
      </c>
    </row>
    <row r="1200" spans="1:1">
      <c r="A1200">
        <v>2233</v>
      </c>
    </row>
    <row r="1201" spans="1:1">
      <c r="A1201">
        <v>1020</v>
      </c>
    </row>
  </sheetData>
  <mergeCells count="2">
    <mergeCell ref="C13:D1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workbookViewId="0">
      <selection activeCell="C19" sqref="C19"/>
    </sheetView>
  </sheetViews>
  <sheetFormatPr baseColWidth="10" defaultRowHeight="15"/>
  <cols>
    <col min="1" max="1" width="10.140625" customWidth="1"/>
    <col min="2" max="2" width="10" customWidth="1"/>
    <col min="3" max="3" width="15.28515625" customWidth="1"/>
    <col min="4" max="4" width="10.42578125" customWidth="1"/>
    <col min="5" max="5" width="11" customWidth="1"/>
    <col min="6" max="6" width="10.85546875" customWidth="1"/>
  </cols>
  <sheetData>
    <row r="1" spans="1:6" ht="18">
      <c r="A1" s="190" t="s">
        <v>275</v>
      </c>
      <c r="B1" s="190"/>
    </row>
    <row r="3" spans="1:6" ht="15.75" thickBot="1">
      <c r="A3" s="123" t="s">
        <v>211</v>
      </c>
      <c r="B3" s="123" t="s">
        <v>212</v>
      </c>
      <c r="C3" s="123" t="s">
        <v>213</v>
      </c>
      <c r="D3" s="123" t="s">
        <v>276</v>
      </c>
      <c r="E3" s="123" t="s">
        <v>121</v>
      </c>
      <c r="F3" s="123" t="s">
        <v>113</v>
      </c>
    </row>
    <row r="4" spans="1:6">
      <c r="A4" s="136" t="s">
        <v>214</v>
      </c>
      <c r="B4" s="152" t="s">
        <v>215</v>
      </c>
      <c r="C4" s="130" t="s">
        <v>216</v>
      </c>
      <c r="D4" s="130"/>
      <c r="E4" s="130"/>
      <c r="F4" s="131"/>
    </row>
    <row r="5" spans="1:6">
      <c r="A5" s="137" t="s">
        <v>217</v>
      </c>
      <c r="B5" s="153" t="s">
        <v>218</v>
      </c>
      <c r="C5" s="132" t="s">
        <v>219</v>
      </c>
      <c r="D5" s="132"/>
      <c r="E5" s="132"/>
      <c r="F5" s="133"/>
    </row>
    <row r="6" spans="1:6">
      <c r="A6" s="137" t="s">
        <v>220</v>
      </c>
      <c r="B6" s="153" t="s">
        <v>221</v>
      </c>
      <c r="C6" s="132" t="s">
        <v>222</v>
      </c>
      <c r="D6" s="132"/>
      <c r="E6" s="132"/>
      <c r="F6" s="133"/>
    </row>
    <row r="7" spans="1:6">
      <c r="A7" s="137" t="s">
        <v>223</v>
      </c>
      <c r="B7" s="153" t="s">
        <v>218</v>
      </c>
      <c r="C7" s="132" t="s">
        <v>216</v>
      </c>
      <c r="D7" s="132"/>
      <c r="E7" s="132"/>
      <c r="F7" s="133"/>
    </row>
    <row r="8" spans="1:6">
      <c r="A8" s="137" t="s">
        <v>224</v>
      </c>
      <c r="B8" s="153" t="s">
        <v>218</v>
      </c>
      <c r="C8" s="132" t="s">
        <v>219</v>
      </c>
      <c r="D8" s="132"/>
      <c r="E8" s="132"/>
      <c r="F8" s="133"/>
    </row>
    <row r="9" spans="1:6">
      <c r="A9" s="137" t="s">
        <v>225</v>
      </c>
      <c r="B9" s="153" t="s">
        <v>215</v>
      </c>
      <c r="C9" s="132" t="s">
        <v>222</v>
      </c>
      <c r="D9" s="132"/>
      <c r="E9" s="132"/>
      <c r="F9" s="133"/>
    </row>
    <row r="10" spans="1:6">
      <c r="A10" s="137" t="s">
        <v>226</v>
      </c>
      <c r="B10" s="153" t="s">
        <v>221</v>
      </c>
      <c r="C10" s="132" t="s">
        <v>219</v>
      </c>
      <c r="D10" s="132"/>
      <c r="E10" s="132"/>
      <c r="F10" s="133"/>
    </row>
    <row r="11" spans="1:6">
      <c r="A11" s="137" t="s">
        <v>227</v>
      </c>
      <c r="B11" s="153" t="s">
        <v>221</v>
      </c>
      <c r="C11" s="132" t="s">
        <v>222</v>
      </c>
      <c r="D11" s="132"/>
      <c r="E11" s="132"/>
      <c r="F11" s="133"/>
    </row>
    <row r="12" spans="1:6">
      <c r="A12" s="137" t="s">
        <v>228</v>
      </c>
      <c r="B12" s="153" t="s">
        <v>221</v>
      </c>
      <c r="C12" s="132" t="s">
        <v>216</v>
      </c>
      <c r="D12" s="132"/>
      <c r="E12" s="132"/>
      <c r="F12" s="133"/>
    </row>
    <row r="13" spans="1:6">
      <c r="A13" s="137" t="s">
        <v>229</v>
      </c>
      <c r="B13" s="153" t="s">
        <v>215</v>
      </c>
      <c r="C13" s="132" t="s">
        <v>219</v>
      </c>
      <c r="D13" s="132"/>
      <c r="E13" s="132"/>
      <c r="F13" s="133"/>
    </row>
    <row r="14" spans="1:6" ht="15.75" thickBot="1">
      <c r="A14" s="138" t="s">
        <v>230</v>
      </c>
      <c r="B14" s="154" t="s">
        <v>218</v>
      </c>
      <c r="C14" s="134" t="s">
        <v>222</v>
      </c>
      <c r="D14" s="134"/>
      <c r="E14" s="134"/>
      <c r="F14" s="135"/>
    </row>
    <row r="16" spans="1:6">
      <c r="A16" s="182" t="s">
        <v>284</v>
      </c>
      <c r="B16" s="183"/>
      <c r="C16" s="181" t="s">
        <v>287</v>
      </c>
    </row>
    <row r="17" spans="1:3">
      <c r="A17" s="182" t="s">
        <v>285</v>
      </c>
      <c r="B17" s="183"/>
      <c r="C17" s="181" t="s">
        <v>288</v>
      </c>
    </row>
    <row r="18" spans="1:3">
      <c r="A18" s="182" t="s">
        <v>286</v>
      </c>
      <c r="B18" s="183"/>
      <c r="C18" t="s">
        <v>289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workbookViewId="0">
      <selection activeCell="H5" sqref="H5"/>
    </sheetView>
  </sheetViews>
  <sheetFormatPr baseColWidth="10" defaultRowHeight="15"/>
  <cols>
    <col min="1" max="1" width="10.140625" customWidth="1"/>
    <col min="2" max="2" width="7.7109375" customWidth="1"/>
    <col min="3" max="3" width="6.7109375" customWidth="1"/>
    <col min="4" max="4" width="8.28515625" customWidth="1"/>
    <col min="5" max="5" width="9.140625" customWidth="1"/>
    <col min="6" max="6" width="10.5703125" customWidth="1"/>
    <col min="7" max="7" width="8.85546875" customWidth="1"/>
  </cols>
  <sheetData>
    <row r="1" spans="1:7" ht="24" thickBot="1">
      <c r="A1" s="139" t="s">
        <v>231</v>
      </c>
      <c r="B1" s="140"/>
      <c r="C1" s="140"/>
      <c r="D1" s="141"/>
    </row>
    <row r="3" spans="1:7" ht="15.75" thickBot="1"/>
    <row r="4" spans="1:7" ht="15.75" thickBot="1">
      <c r="A4" s="142" t="s">
        <v>232</v>
      </c>
      <c r="B4" s="143" t="s">
        <v>233</v>
      </c>
      <c r="C4" s="143" t="s">
        <v>234</v>
      </c>
      <c r="D4" s="143" t="s">
        <v>235</v>
      </c>
      <c r="E4" s="143" t="s">
        <v>236</v>
      </c>
      <c r="F4" s="143" t="s">
        <v>277</v>
      </c>
      <c r="G4" s="144" t="s">
        <v>237</v>
      </c>
    </row>
    <row r="5" spans="1:7">
      <c r="A5" s="120" t="s">
        <v>238</v>
      </c>
      <c r="B5" s="155" t="s">
        <v>239</v>
      </c>
      <c r="C5" s="156" t="s">
        <v>240</v>
      </c>
      <c r="D5" s="156">
        <v>0</v>
      </c>
      <c r="E5" s="161"/>
      <c r="F5" s="157"/>
      <c r="G5" s="158"/>
    </row>
    <row r="6" spans="1:7">
      <c r="A6" s="101" t="s">
        <v>241</v>
      </c>
      <c r="B6" s="159" t="s">
        <v>242</v>
      </c>
      <c r="C6" s="124" t="s">
        <v>242</v>
      </c>
      <c r="D6" s="124">
        <v>1</v>
      </c>
      <c r="E6" s="162"/>
      <c r="F6" s="125"/>
      <c r="G6" s="126"/>
    </row>
    <row r="7" spans="1:7">
      <c r="A7" s="101" t="s">
        <v>243</v>
      </c>
      <c r="B7" s="159" t="s">
        <v>242</v>
      </c>
      <c r="C7" s="124" t="s">
        <v>240</v>
      </c>
      <c r="D7" s="124">
        <v>5</v>
      </c>
      <c r="E7" s="162"/>
      <c r="F7" s="125"/>
      <c r="G7" s="126"/>
    </row>
    <row r="8" spans="1:7">
      <c r="A8" s="101" t="s">
        <v>244</v>
      </c>
      <c r="B8" s="159" t="s">
        <v>245</v>
      </c>
      <c r="C8" s="124" t="s">
        <v>242</v>
      </c>
      <c r="D8" s="124">
        <v>3</v>
      </c>
      <c r="E8" s="162"/>
      <c r="F8" s="125"/>
      <c r="G8" s="126"/>
    </row>
    <row r="9" spans="1:7">
      <c r="A9" s="101" t="s">
        <v>246</v>
      </c>
      <c r="B9" s="159" t="s">
        <v>242</v>
      </c>
      <c r="C9" s="124" t="s">
        <v>242</v>
      </c>
      <c r="D9" s="124">
        <v>0</v>
      </c>
      <c r="E9" s="162"/>
      <c r="F9" s="125"/>
      <c r="G9" s="126"/>
    </row>
    <row r="10" spans="1:7">
      <c r="A10" s="101" t="s">
        <v>247</v>
      </c>
      <c r="B10" s="159" t="s">
        <v>239</v>
      </c>
      <c r="C10" s="124" t="s">
        <v>242</v>
      </c>
      <c r="D10" s="124">
        <v>0</v>
      </c>
      <c r="E10" s="162"/>
      <c r="F10" s="125"/>
      <c r="G10" s="126"/>
    </row>
    <row r="11" spans="1:7">
      <c r="A11" s="101" t="s">
        <v>248</v>
      </c>
      <c r="B11" s="159" t="s">
        <v>245</v>
      </c>
      <c r="C11" s="124" t="s">
        <v>242</v>
      </c>
      <c r="D11" s="124">
        <v>3</v>
      </c>
      <c r="E11" s="162"/>
      <c r="F11" s="125"/>
      <c r="G11" s="126"/>
    </row>
    <row r="12" spans="1:7">
      <c r="A12" s="101" t="s">
        <v>249</v>
      </c>
      <c r="B12" s="159" t="s">
        <v>245</v>
      </c>
      <c r="C12" s="124" t="s">
        <v>240</v>
      </c>
      <c r="D12" s="124">
        <v>2</v>
      </c>
      <c r="E12" s="162"/>
      <c r="F12" s="125"/>
      <c r="G12" s="126"/>
    </row>
    <row r="13" spans="1:7">
      <c r="A13" s="101" t="s">
        <v>250</v>
      </c>
      <c r="B13" s="159" t="s">
        <v>242</v>
      </c>
      <c r="C13" s="124" t="s">
        <v>240</v>
      </c>
      <c r="D13" s="124">
        <v>5</v>
      </c>
      <c r="E13" s="162"/>
      <c r="F13" s="125"/>
      <c r="G13" s="126"/>
    </row>
    <row r="14" spans="1:7">
      <c r="A14" s="101" t="s">
        <v>251</v>
      </c>
      <c r="B14" s="159" t="s">
        <v>242</v>
      </c>
      <c r="C14" s="124" t="s">
        <v>240</v>
      </c>
      <c r="D14" s="124">
        <v>3</v>
      </c>
      <c r="E14" s="162"/>
      <c r="F14" s="125"/>
      <c r="G14" s="126"/>
    </row>
    <row r="15" spans="1:7">
      <c r="A15" s="101" t="s">
        <v>252</v>
      </c>
      <c r="B15" s="159" t="s">
        <v>239</v>
      </c>
      <c r="C15" s="124" t="s">
        <v>242</v>
      </c>
      <c r="D15" s="124">
        <v>1</v>
      </c>
      <c r="E15" s="162"/>
      <c r="F15" s="125"/>
      <c r="G15" s="126"/>
    </row>
    <row r="16" spans="1:7">
      <c r="A16" s="101" t="s">
        <v>253</v>
      </c>
      <c r="B16" s="159" t="s">
        <v>245</v>
      </c>
      <c r="C16" s="124" t="s">
        <v>240</v>
      </c>
      <c r="D16" s="124">
        <v>0</v>
      </c>
      <c r="E16" s="162"/>
      <c r="F16" s="125"/>
      <c r="G16" s="126"/>
    </row>
    <row r="17" spans="1:7">
      <c r="A17" s="101" t="s">
        <v>254</v>
      </c>
      <c r="B17" s="159" t="s">
        <v>242</v>
      </c>
      <c r="C17" s="124" t="s">
        <v>242</v>
      </c>
      <c r="D17" s="124">
        <v>0</v>
      </c>
      <c r="E17" s="162"/>
      <c r="F17" s="125"/>
      <c r="G17" s="126"/>
    </row>
    <row r="18" spans="1:7">
      <c r="A18" s="101" t="s">
        <v>255</v>
      </c>
      <c r="B18" s="159" t="s">
        <v>242</v>
      </c>
      <c r="C18" s="124" t="s">
        <v>240</v>
      </c>
      <c r="D18" s="124">
        <v>0</v>
      </c>
      <c r="E18" s="162"/>
      <c r="F18" s="125"/>
      <c r="G18" s="126"/>
    </row>
    <row r="19" spans="1:7" ht="15.75" thickBot="1">
      <c r="A19" s="102" t="s">
        <v>256</v>
      </c>
      <c r="B19" s="160" t="s">
        <v>239</v>
      </c>
      <c r="C19" s="127" t="s">
        <v>242</v>
      </c>
      <c r="D19" s="127">
        <v>0</v>
      </c>
      <c r="E19" s="163"/>
      <c r="F19" s="128"/>
      <c r="G19" s="129"/>
    </row>
    <row r="20" spans="1:7">
      <c r="F20" s="69"/>
      <c r="G20" s="69"/>
    </row>
    <row r="21" spans="1:7">
      <c r="F21" s="69"/>
      <c r="G21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"/>
  <sheetViews>
    <sheetView workbookViewId="0">
      <selection activeCell="E19" sqref="E19"/>
    </sheetView>
  </sheetViews>
  <sheetFormatPr baseColWidth="10" defaultRowHeight="15"/>
  <cols>
    <col min="1" max="1" width="8.140625" customWidth="1"/>
    <col min="2" max="2" width="14.42578125" bestFit="1" customWidth="1"/>
    <col min="3" max="3" width="14.140625" bestFit="1" customWidth="1"/>
    <col min="5" max="5" width="18.7109375" customWidth="1"/>
  </cols>
  <sheetData>
    <row r="1" spans="1:7" ht="15.75" thickBot="1"/>
    <row r="2" spans="1:7" ht="27" thickBot="1">
      <c r="A2" s="191" t="s">
        <v>257</v>
      </c>
      <c r="B2" s="192"/>
      <c r="C2" s="192"/>
      <c r="D2" s="192"/>
      <c r="E2" s="193"/>
    </row>
    <row r="4" spans="1:7" ht="15.75" thickBot="1"/>
    <row r="5" spans="1:7" ht="16.5" thickBot="1">
      <c r="A5" s="151" t="s">
        <v>258</v>
      </c>
      <c r="B5" s="172" t="s">
        <v>259</v>
      </c>
      <c r="C5" s="172" t="s">
        <v>260</v>
      </c>
      <c r="D5" s="172" t="s">
        <v>261</v>
      </c>
      <c r="E5" s="173" t="s">
        <v>262</v>
      </c>
    </row>
    <row r="6" spans="1:7">
      <c r="A6" s="170" t="s">
        <v>263</v>
      </c>
      <c r="B6" s="164" t="s">
        <v>264</v>
      </c>
      <c r="C6" s="165">
        <v>3</v>
      </c>
      <c r="D6" s="166">
        <v>45</v>
      </c>
      <c r="E6" s="167"/>
    </row>
    <row r="7" spans="1:7">
      <c r="A7" s="170" t="s">
        <v>265</v>
      </c>
      <c r="B7" s="168" t="s">
        <v>266</v>
      </c>
      <c r="C7" s="145">
        <v>5</v>
      </c>
      <c r="D7" s="146">
        <v>34</v>
      </c>
      <c r="E7" s="147"/>
      <c r="G7">
        <f>COUNTIFS(B6:B15,"SI",C6:C15,"&gt;=2",D6:D15,"&lt;=35")</f>
        <v>4</v>
      </c>
    </row>
    <row r="8" spans="1:7">
      <c r="A8" s="170" t="s">
        <v>267</v>
      </c>
      <c r="B8" s="168" t="s">
        <v>266</v>
      </c>
      <c r="C8" s="145">
        <v>3</v>
      </c>
      <c r="D8" s="146">
        <v>39</v>
      </c>
      <c r="E8" s="147"/>
    </row>
    <row r="9" spans="1:7">
      <c r="A9" s="170" t="s">
        <v>268</v>
      </c>
      <c r="B9" s="168" t="s">
        <v>264</v>
      </c>
      <c r="C9" s="145">
        <v>1</v>
      </c>
      <c r="D9" s="146">
        <v>30</v>
      </c>
      <c r="E9" s="147"/>
    </row>
    <row r="10" spans="1:7">
      <c r="A10" s="170" t="s">
        <v>269</v>
      </c>
      <c r="B10" s="168" t="s">
        <v>266</v>
      </c>
      <c r="C10" s="145">
        <v>2</v>
      </c>
      <c r="D10" s="146">
        <v>33</v>
      </c>
      <c r="E10" s="147"/>
    </row>
    <row r="11" spans="1:7">
      <c r="A11" s="170" t="s">
        <v>270</v>
      </c>
      <c r="B11" s="168" t="s">
        <v>264</v>
      </c>
      <c r="C11" s="145">
        <v>2</v>
      </c>
      <c r="D11" s="146">
        <v>25</v>
      </c>
      <c r="E11" s="147"/>
    </row>
    <row r="12" spans="1:7">
      <c r="A12" s="170" t="s">
        <v>271</v>
      </c>
      <c r="B12" s="168" t="s">
        <v>266</v>
      </c>
      <c r="C12" s="145">
        <v>4</v>
      </c>
      <c r="D12" s="146">
        <v>38</v>
      </c>
      <c r="E12" s="147"/>
    </row>
    <row r="13" spans="1:7">
      <c r="A13" s="170" t="s">
        <v>272</v>
      </c>
      <c r="B13" s="168" t="s">
        <v>266</v>
      </c>
      <c r="C13" s="145">
        <v>1</v>
      </c>
      <c r="D13" s="146">
        <v>34</v>
      </c>
      <c r="E13" s="147"/>
    </row>
    <row r="14" spans="1:7">
      <c r="A14" s="170" t="s">
        <v>273</v>
      </c>
      <c r="B14" s="168" t="s">
        <v>266</v>
      </c>
      <c r="C14" s="145">
        <v>5</v>
      </c>
      <c r="D14" s="146">
        <v>34</v>
      </c>
      <c r="E14" s="147"/>
    </row>
    <row r="15" spans="1:7" ht="15.75" thickBot="1">
      <c r="A15" s="171" t="s">
        <v>274</v>
      </c>
      <c r="B15" s="169" t="s">
        <v>266</v>
      </c>
      <c r="C15" s="148">
        <v>2</v>
      </c>
      <c r="D15" s="149">
        <v>30</v>
      </c>
      <c r="E15" s="150"/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1"/>
  <sheetViews>
    <sheetView workbookViewId="0"/>
  </sheetViews>
  <sheetFormatPr baseColWidth="10" defaultRowHeight="15"/>
  <sheetData>
    <row r="1" spans="1:21" ht="20.25">
      <c r="A1" s="48" t="s">
        <v>91</v>
      </c>
      <c r="B1" s="49"/>
      <c r="C1" s="49"/>
      <c r="O1" s="50" t="s">
        <v>92</v>
      </c>
      <c r="P1" s="50"/>
    </row>
    <row r="2" spans="1:21" ht="18">
      <c r="A2" s="51" t="s">
        <v>93</v>
      </c>
      <c r="O2" s="52" t="s">
        <v>94</v>
      </c>
      <c r="P2" s="52">
        <v>2200</v>
      </c>
    </row>
    <row r="3" spans="1:21">
      <c r="C3" s="53" t="s">
        <v>95</v>
      </c>
      <c r="D3" s="53"/>
      <c r="E3" s="53"/>
      <c r="F3" s="53"/>
      <c r="G3" s="53"/>
      <c r="H3" s="53"/>
      <c r="I3" s="53"/>
      <c r="N3" s="53"/>
      <c r="O3" s="52" t="s">
        <v>96</v>
      </c>
      <c r="P3" s="52">
        <v>1800</v>
      </c>
    </row>
    <row r="4" spans="1:21">
      <c r="C4" s="53"/>
      <c r="D4" s="53"/>
      <c r="E4" s="53"/>
      <c r="F4" s="53"/>
      <c r="G4" s="54" t="s">
        <v>97</v>
      </c>
      <c r="H4" s="54"/>
      <c r="I4" s="54"/>
      <c r="J4" s="54"/>
      <c r="O4" s="52" t="s">
        <v>98</v>
      </c>
      <c r="P4" s="52">
        <v>1680</v>
      </c>
    </row>
    <row r="5" spans="1:21">
      <c r="A5" s="55" t="s">
        <v>99</v>
      </c>
      <c r="B5" s="55" t="s">
        <v>100</v>
      </c>
      <c r="C5" s="55" t="s">
        <v>101</v>
      </c>
      <c r="D5" s="55"/>
      <c r="E5" s="55"/>
      <c r="F5" s="55"/>
      <c r="K5" s="55"/>
      <c r="L5" s="55" t="s">
        <v>100</v>
      </c>
    </row>
    <row r="6" spans="1:21">
      <c r="A6" s="55"/>
      <c r="B6" s="55" t="s">
        <v>102</v>
      </c>
      <c r="C6" s="55" t="s">
        <v>103</v>
      </c>
      <c r="D6" s="55"/>
      <c r="E6" s="55" t="s">
        <v>80</v>
      </c>
      <c r="F6" s="55" t="s">
        <v>81</v>
      </c>
      <c r="G6" s="55" t="s">
        <v>104</v>
      </c>
      <c r="H6" s="55" t="s">
        <v>83</v>
      </c>
      <c r="I6" s="55" t="s">
        <v>79</v>
      </c>
      <c r="J6" s="55" t="s">
        <v>105</v>
      </c>
      <c r="K6" s="55" t="s">
        <v>106</v>
      </c>
      <c r="L6" s="55" t="s">
        <v>278</v>
      </c>
      <c r="M6" s="55" t="s">
        <v>107</v>
      </c>
      <c r="N6" s="55"/>
    </row>
    <row r="7" spans="1:21">
      <c r="A7" s="56" t="s">
        <v>96</v>
      </c>
      <c r="B7">
        <v>4365</v>
      </c>
      <c r="C7">
        <v>2820</v>
      </c>
      <c r="M7" s="55"/>
    </row>
    <row r="8" spans="1:21">
      <c r="A8" s="57" t="s">
        <v>108</v>
      </c>
      <c r="E8">
        <v>650</v>
      </c>
      <c r="F8">
        <v>620</v>
      </c>
      <c r="G8">
        <v>560</v>
      </c>
      <c r="H8">
        <v>580</v>
      </c>
      <c r="I8">
        <v>630</v>
      </c>
      <c r="J8">
        <v>690</v>
      </c>
      <c r="K8">
        <v>780</v>
      </c>
      <c r="L8">
        <f>SUM(E8:K8)</f>
        <v>4510</v>
      </c>
      <c r="M8" s="58">
        <f>(L8-B7)/B7</f>
        <v>3.3218785796105384E-2</v>
      </c>
    </row>
    <row r="9" spans="1:21">
      <c r="A9" s="57" t="s">
        <v>109</v>
      </c>
    </row>
    <row r="10" spans="1:21">
      <c r="A10" s="57" t="s">
        <v>110</v>
      </c>
    </row>
    <row r="11" spans="1:21">
      <c r="A11" s="56" t="s">
        <v>94</v>
      </c>
      <c r="B11">
        <v>3986</v>
      </c>
      <c r="C11">
        <v>3420</v>
      </c>
    </row>
    <row r="12" spans="1:21">
      <c r="A12" s="57" t="s">
        <v>108</v>
      </c>
      <c r="E12">
        <v>580</v>
      </c>
      <c r="F12">
        <v>560</v>
      </c>
      <c r="G12">
        <v>620</v>
      </c>
      <c r="H12">
        <v>605</v>
      </c>
      <c r="I12">
        <v>612</v>
      </c>
      <c r="J12">
        <v>620</v>
      </c>
      <c r="K12">
        <v>635</v>
      </c>
      <c r="L12">
        <f>SUM(E12:K12)</f>
        <v>4232</v>
      </c>
      <c r="M12" s="58">
        <f>(L12-B11)/B11</f>
        <v>6.1716006021073758E-2</v>
      </c>
    </row>
    <row r="13" spans="1:21">
      <c r="A13" s="57" t="s">
        <v>109</v>
      </c>
    </row>
    <row r="14" spans="1:21">
      <c r="A14" s="57" t="s">
        <v>110</v>
      </c>
    </row>
    <row r="15" spans="1:21">
      <c r="A15" s="56" t="s">
        <v>98</v>
      </c>
      <c r="B15">
        <v>2420</v>
      </c>
      <c r="C15">
        <v>1850</v>
      </c>
      <c r="U15" s="59"/>
    </row>
    <row r="16" spans="1:21">
      <c r="A16" s="57" t="s">
        <v>108</v>
      </c>
      <c r="E16">
        <v>450</v>
      </c>
      <c r="F16">
        <v>430</v>
      </c>
      <c r="G16">
        <v>455</v>
      </c>
      <c r="H16">
        <v>452</v>
      </c>
      <c r="I16">
        <v>468</v>
      </c>
      <c r="J16">
        <v>450</v>
      </c>
      <c r="K16">
        <v>560</v>
      </c>
      <c r="L16">
        <f>SUM(E16:K16)</f>
        <v>3265</v>
      </c>
      <c r="M16" s="58">
        <f>(L16-B15)/B15</f>
        <v>0.34917355371900827</v>
      </c>
    </row>
    <row r="17" spans="1:13">
      <c r="A17" s="57" t="s">
        <v>109</v>
      </c>
    </row>
    <row r="18" spans="1:13">
      <c r="A18" s="57" t="s">
        <v>110</v>
      </c>
    </row>
    <row r="20" spans="1:13">
      <c r="A20" s="59"/>
      <c r="B20" s="59"/>
      <c r="C20" s="59"/>
      <c r="D20" s="59"/>
      <c r="E20" s="59"/>
      <c r="F20" s="59"/>
      <c r="G20" s="59"/>
      <c r="I20" s="59"/>
      <c r="J20" s="59"/>
      <c r="K20" s="59"/>
    </row>
    <row r="22" spans="1:13" ht="18">
      <c r="A22" s="51" t="s">
        <v>111</v>
      </c>
    </row>
    <row r="23" spans="1:13">
      <c r="C23" s="53" t="s">
        <v>95</v>
      </c>
      <c r="D23" s="53"/>
      <c r="E23" s="53"/>
      <c r="F23" s="53"/>
      <c r="G23" s="53"/>
      <c r="H23" s="53"/>
      <c r="I23" s="53"/>
    </row>
    <row r="24" spans="1:13">
      <c r="C24" s="53"/>
      <c r="D24" s="53"/>
      <c r="E24" s="53"/>
      <c r="F24" s="53"/>
      <c r="G24" s="54" t="s">
        <v>97</v>
      </c>
      <c r="H24" s="54"/>
      <c r="I24" s="54"/>
      <c r="J24" s="54"/>
    </row>
    <row r="25" spans="1:13">
      <c r="A25" s="55" t="s">
        <v>99</v>
      </c>
      <c r="B25" s="55" t="s">
        <v>100</v>
      </c>
      <c r="C25" s="55" t="s">
        <v>101</v>
      </c>
      <c r="D25" s="55"/>
      <c r="E25" s="55"/>
      <c r="F25" s="55"/>
      <c r="K25" s="55"/>
      <c r="L25" s="55" t="s">
        <v>100</v>
      </c>
      <c r="M25" s="55" t="s">
        <v>107</v>
      </c>
    </row>
    <row r="26" spans="1:13">
      <c r="A26" s="55"/>
      <c r="B26" s="55" t="s">
        <v>102</v>
      </c>
      <c r="C26" s="55" t="s">
        <v>103</v>
      </c>
      <c r="D26" s="55"/>
      <c r="E26" s="55" t="s">
        <v>80</v>
      </c>
      <c r="F26" s="55" t="s">
        <v>81</v>
      </c>
      <c r="G26" s="55" t="s">
        <v>104</v>
      </c>
      <c r="H26" s="55" t="s">
        <v>83</v>
      </c>
      <c r="I26" s="55" t="s">
        <v>79</v>
      </c>
      <c r="J26" s="55" t="s">
        <v>105</v>
      </c>
      <c r="K26" s="55" t="s">
        <v>106</v>
      </c>
      <c r="L26" s="55" t="s">
        <v>278</v>
      </c>
      <c r="M26" s="55"/>
    </row>
    <row r="27" spans="1:13">
      <c r="A27" s="56" t="s">
        <v>96</v>
      </c>
      <c r="B27">
        <v>4065</v>
      </c>
      <c r="C27">
        <v>2680</v>
      </c>
      <c r="M27" s="55"/>
    </row>
    <row r="28" spans="1:13">
      <c r="A28" s="57" t="s">
        <v>108</v>
      </c>
      <c r="E28">
        <v>600</v>
      </c>
      <c r="F28">
        <v>590</v>
      </c>
      <c r="G28">
        <v>540</v>
      </c>
      <c r="H28">
        <v>520</v>
      </c>
      <c r="I28">
        <v>605</v>
      </c>
      <c r="J28">
        <v>678</v>
      </c>
      <c r="K28">
        <v>740</v>
      </c>
      <c r="L28">
        <f>SUM(E28:K28)</f>
        <v>4273</v>
      </c>
      <c r="M28" s="58">
        <f>(L28-B27)/B27</f>
        <v>5.1168511685116852E-2</v>
      </c>
    </row>
    <row r="29" spans="1:13">
      <c r="A29" s="57" t="s">
        <v>109</v>
      </c>
    </row>
    <row r="30" spans="1:13">
      <c r="A30" s="57" t="s">
        <v>110</v>
      </c>
    </row>
    <row r="31" spans="1:13">
      <c r="A31" s="56" t="s">
        <v>94</v>
      </c>
      <c r="B31">
        <v>4560</v>
      </c>
      <c r="C31">
        <v>3420</v>
      </c>
    </row>
    <row r="32" spans="1:13">
      <c r="A32" s="57" t="s">
        <v>108</v>
      </c>
      <c r="E32">
        <v>520</v>
      </c>
      <c r="F32">
        <v>580</v>
      </c>
      <c r="G32">
        <v>620</v>
      </c>
      <c r="H32">
        <v>665</v>
      </c>
      <c r="I32">
        <v>750</v>
      </c>
      <c r="J32">
        <v>820</v>
      </c>
      <c r="K32">
        <v>886</v>
      </c>
      <c r="L32">
        <f>SUM(E32:K32)</f>
        <v>4841</v>
      </c>
      <c r="M32" s="58">
        <f>(L32-B31)/B31</f>
        <v>6.1622807017543857E-2</v>
      </c>
    </row>
    <row r="33" spans="1:25">
      <c r="A33" s="57" t="s">
        <v>109</v>
      </c>
    </row>
    <row r="34" spans="1:25">
      <c r="A34" s="57" t="s">
        <v>110</v>
      </c>
    </row>
    <row r="35" spans="1:25">
      <c r="A35" s="56" t="s">
        <v>98</v>
      </c>
      <c r="B35">
        <v>3560</v>
      </c>
      <c r="C35">
        <v>2108</v>
      </c>
    </row>
    <row r="36" spans="1:25">
      <c r="A36" s="57" t="s">
        <v>108</v>
      </c>
      <c r="E36">
        <v>480</v>
      </c>
      <c r="F36">
        <v>420</v>
      </c>
      <c r="G36">
        <v>355</v>
      </c>
      <c r="H36">
        <v>380</v>
      </c>
      <c r="I36">
        <v>340</v>
      </c>
      <c r="J36">
        <v>480</v>
      </c>
      <c r="K36">
        <v>530</v>
      </c>
      <c r="L36">
        <f>SUM(E36:K36)</f>
        <v>2985</v>
      </c>
      <c r="M36" s="58">
        <f>(L36-B35)/B35</f>
        <v>-0.16151685393258428</v>
      </c>
    </row>
    <row r="37" spans="1:25">
      <c r="A37" s="57" t="s">
        <v>109</v>
      </c>
    </row>
    <row r="38" spans="1:25">
      <c r="A38" s="57" t="s">
        <v>110</v>
      </c>
    </row>
    <row r="41" spans="1:25" ht="18">
      <c r="M41" s="51"/>
    </row>
    <row r="42" spans="1:25" ht="18">
      <c r="A42" s="51" t="s">
        <v>112</v>
      </c>
      <c r="O42" s="53"/>
      <c r="P42" s="53"/>
      <c r="Q42" s="53"/>
      <c r="R42" s="53"/>
      <c r="S42" s="53"/>
      <c r="T42" s="53"/>
      <c r="U42" s="53"/>
    </row>
    <row r="43" spans="1:25">
      <c r="C43" s="53" t="s">
        <v>95</v>
      </c>
      <c r="D43" s="53"/>
      <c r="E43" s="53"/>
      <c r="F43" s="53"/>
      <c r="G43" s="53"/>
      <c r="H43" s="53"/>
      <c r="I43" s="53"/>
      <c r="M43" s="55"/>
      <c r="N43" s="55"/>
      <c r="O43" s="55"/>
      <c r="P43" s="55"/>
      <c r="Q43" s="55"/>
      <c r="R43" s="55"/>
      <c r="S43" s="61"/>
      <c r="T43" s="61"/>
      <c r="U43" s="61"/>
      <c r="V43" s="61"/>
      <c r="W43" s="55"/>
      <c r="X43" s="55"/>
    </row>
    <row r="44" spans="1:25">
      <c r="C44" s="53"/>
      <c r="D44" s="53"/>
      <c r="E44" s="53"/>
      <c r="F44" s="53"/>
      <c r="G44" s="54" t="s">
        <v>97</v>
      </c>
      <c r="H44" s="54"/>
      <c r="I44" s="54"/>
      <c r="J44" s="54"/>
      <c r="M44" s="55"/>
      <c r="N44" s="55"/>
      <c r="O44" s="55"/>
      <c r="P44" s="55"/>
      <c r="Q44" s="55"/>
      <c r="R44" s="55"/>
      <c r="S44" s="61"/>
      <c r="T44" s="61"/>
      <c r="U44" s="61"/>
      <c r="V44" s="61"/>
      <c r="W44" s="55"/>
      <c r="X44" s="55"/>
    </row>
    <row r="45" spans="1:25">
      <c r="A45" s="55" t="s">
        <v>99</v>
      </c>
      <c r="B45" s="55" t="s">
        <v>100</v>
      </c>
      <c r="C45" s="55" t="s">
        <v>101</v>
      </c>
      <c r="D45" s="55"/>
      <c r="E45" s="55"/>
      <c r="F45" s="55"/>
      <c r="K45" s="55"/>
      <c r="L45" s="55" t="s">
        <v>100</v>
      </c>
      <c r="M45" s="55"/>
      <c r="N45" s="55"/>
      <c r="O45" s="55"/>
      <c r="P45" s="55"/>
      <c r="Q45" s="55"/>
      <c r="R45" s="55"/>
      <c r="S45" s="61"/>
      <c r="T45" s="61"/>
      <c r="U45" s="61"/>
      <c r="V45" s="61"/>
      <c r="W45" s="55"/>
      <c r="X45" s="60"/>
      <c r="Y45" s="60"/>
    </row>
    <row r="46" spans="1:25">
      <c r="A46" s="55"/>
      <c r="B46" s="55" t="s">
        <v>102</v>
      </c>
      <c r="C46" s="55" t="s">
        <v>103</v>
      </c>
      <c r="D46" s="55"/>
      <c r="E46" s="55" t="s">
        <v>80</v>
      </c>
      <c r="F46" s="55" t="s">
        <v>81</v>
      </c>
      <c r="G46" s="55" t="s">
        <v>104</v>
      </c>
      <c r="H46" s="55" t="s">
        <v>83</v>
      </c>
      <c r="I46" s="55" t="s">
        <v>79</v>
      </c>
      <c r="J46" s="55" t="s">
        <v>105</v>
      </c>
      <c r="K46" s="55" t="s">
        <v>106</v>
      </c>
      <c r="L46" s="55" t="s">
        <v>278</v>
      </c>
      <c r="M46" s="55" t="s">
        <v>107</v>
      </c>
      <c r="N46" s="55"/>
      <c r="X46" s="60"/>
    </row>
    <row r="47" spans="1:25">
      <c r="A47" s="56" t="s">
        <v>96</v>
      </c>
      <c r="B47">
        <v>4365</v>
      </c>
      <c r="C47">
        <v>2820</v>
      </c>
      <c r="M47" s="55"/>
      <c r="N47" s="55"/>
    </row>
    <row r="48" spans="1:25">
      <c r="A48" s="57" t="s">
        <v>108</v>
      </c>
      <c r="E48">
        <v>650</v>
      </c>
      <c r="F48">
        <v>620</v>
      </c>
      <c r="G48">
        <v>560</v>
      </c>
      <c r="H48">
        <v>580</v>
      </c>
      <c r="I48">
        <v>630</v>
      </c>
      <c r="J48">
        <v>690</v>
      </c>
      <c r="K48">
        <v>780</v>
      </c>
      <c r="L48">
        <f>SUM(E48:K48)</f>
        <v>4510</v>
      </c>
      <c r="M48" s="58">
        <f>(L48-B47)/B47</f>
        <v>3.3218785796105384E-2</v>
      </c>
    </row>
    <row r="49" spans="1:13">
      <c r="A49" s="57" t="s">
        <v>109</v>
      </c>
      <c r="M49" s="57"/>
    </row>
    <row r="50" spans="1:13">
      <c r="A50" s="57" t="s">
        <v>110</v>
      </c>
      <c r="M50" s="56"/>
    </row>
    <row r="51" spans="1:13">
      <c r="A51" s="56" t="s">
        <v>94</v>
      </c>
      <c r="B51">
        <v>3986</v>
      </c>
      <c r="C51">
        <v>3420</v>
      </c>
      <c r="M51" s="57"/>
    </row>
    <row r="52" spans="1:13">
      <c r="A52" s="57" t="s">
        <v>108</v>
      </c>
      <c r="E52">
        <v>580</v>
      </c>
      <c r="F52">
        <v>560</v>
      </c>
      <c r="G52">
        <v>620</v>
      </c>
      <c r="H52">
        <v>605</v>
      </c>
      <c r="I52">
        <v>612</v>
      </c>
      <c r="J52">
        <v>620</v>
      </c>
      <c r="K52">
        <v>635</v>
      </c>
      <c r="L52">
        <f>SUM(E52:K52)</f>
        <v>4232</v>
      </c>
      <c r="M52" s="58">
        <f>(L52-B51)/B51</f>
        <v>6.1716006021073758E-2</v>
      </c>
    </row>
    <row r="53" spans="1:13">
      <c r="A53" s="57" t="s">
        <v>109</v>
      </c>
      <c r="M53" s="57"/>
    </row>
    <row r="54" spans="1:13">
      <c r="A54" s="57" t="s">
        <v>110</v>
      </c>
      <c r="M54" s="56"/>
    </row>
    <row r="55" spans="1:13">
      <c r="A55" s="56" t="s">
        <v>98</v>
      </c>
      <c r="B55">
        <v>2420</v>
      </c>
      <c r="C55">
        <v>1850</v>
      </c>
      <c r="M55" s="57"/>
    </row>
    <row r="56" spans="1:13">
      <c r="A56" s="57" t="s">
        <v>108</v>
      </c>
      <c r="E56">
        <v>450</v>
      </c>
      <c r="F56">
        <v>430</v>
      </c>
      <c r="G56">
        <v>455</v>
      </c>
      <c r="H56">
        <v>452</v>
      </c>
      <c r="I56">
        <v>468</v>
      </c>
      <c r="J56">
        <v>450</v>
      </c>
      <c r="K56">
        <v>560</v>
      </c>
      <c r="L56">
        <f>SUM(E56:K56)</f>
        <v>3265</v>
      </c>
      <c r="M56" s="58">
        <f>(L56-B55)/B55</f>
        <v>0.34917355371900827</v>
      </c>
    </row>
    <row r="57" spans="1:13">
      <c r="A57" s="57" t="s">
        <v>109</v>
      </c>
      <c r="M57" s="57"/>
    </row>
    <row r="58" spans="1:13">
      <c r="A58" s="57" t="s">
        <v>110</v>
      </c>
    </row>
    <row r="61" spans="1:13">
      <c r="A61" s="62"/>
      <c r="B61" s="59"/>
      <c r="E61" s="63"/>
      <c r="F61" s="63"/>
      <c r="G61" s="63"/>
      <c r="H61" s="63"/>
    </row>
    <row r="65" spans="2:9">
      <c r="F65" s="47"/>
      <c r="G65" s="174"/>
      <c r="H65" s="174"/>
    </row>
    <row r="66" spans="2:9">
      <c r="F66" s="174"/>
      <c r="G66" s="175"/>
      <c r="H66" s="47"/>
      <c r="I66" s="47"/>
    </row>
    <row r="67" spans="2:9">
      <c r="F67" s="47"/>
      <c r="G67" s="174"/>
      <c r="H67" s="174"/>
    </row>
    <row r="68" spans="2:9">
      <c r="B68" s="59"/>
      <c r="C68" s="59"/>
      <c r="F68" s="47"/>
      <c r="G68" s="174"/>
      <c r="H68" s="174"/>
    </row>
    <row r="69" spans="2:9">
      <c r="F69" s="47"/>
      <c r="G69" s="174"/>
      <c r="H69" s="174"/>
    </row>
    <row r="70" spans="2:9">
      <c r="F70" s="174"/>
      <c r="G70" s="174"/>
      <c r="H70" s="174"/>
    </row>
    <row r="71" spans="2:9">
      <c r="F71" s="174"/>
      <c r="G71" s="174"/>
      <c r="H71" s="17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Ejercicios</vt:lpstr>
      <vt:lpstr>Ejemplo 1</vt:lpstr>
      <vt:lpstr>Ejemplo 2</vt:lpstr>
      <vt:lpstr>Ejemplo 3</vt:lpstr>
      <vt:lpstr>Aplicación 1</vt:lpstr>
      <vt:lpstr>Ejemplo 5</vt:lpstr>
      <vt:lpstr>Ejemplo 6</vt:lpstr>
      <vt:lpstr>Ejemplo 7</vt:lpstr>
      <vt:lpstr>Ejemplo 8</vt:lpstr>
      <vt:lpstr>Ejemplo 9</vt:lpstr>
      <vt:lpstr>Aplicación 2</vt:lpstr>
      <vt:lpstr>Fecha</vt:lpstr>
      <vt:lpstr>Final</vt:lpstr>
      <vt:lpstr>Ingreso</vt:lpstr>
      <vt:lpstr>Monto</vt:lpstr>
      <vt:lpstr>Nombre</vt:lpstr>
      <vt:lpstr>Parcial</vt:lpstr>
      <vt:lpstr>Promedio</vt:lpstr>
      <vt:lpstr>Tienda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</dc:creator>
  <cp:lastModifiedBy>Ilmer Condor</cp:lastModifiedBy>
  <dcterms:created xsi:type="dcterms:W3CDTF">2009-08-01T00:29:53Z</dcterms:created>
  <dcterms:modified xsi:type="dcterms:W3CDTF">2019-01-16T21:06:52Z</dcterms:modified>
</cp:coreProperties>
</file>